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o Pietari\Documents\SPTL\Mestaruussarjan lopputurnaus\"/>
    </mc:Choice>
  </mc:AlternateContent>
  <xr:revisionPtr revIDLastSave="0" documentId="13_ncr:1_{3861799F-24C9-4073-BE1A-5B463D7A0FF7}" xr6:coauthVersionLast="47" xr6:coauthVersionMax="47" xr10:uidLastSave="{00000000-0000-0000-0000-000000000000}"/>
  <bookViews>
    <workbookView xWindow="-108" yWindow="-108" windowWidth="23256" windowHeight="12576" xr2:uid="{0B417F51-E168-4B0E-9DC7-31A254BF534D}"/>
  </bookViews>
  <sheets>
    <sheet name="Tulokset" sheetId="1" r:id="rId1"/>
    <sheet name="ottelu 1" sheetId="2" r:id="rId2"/>
    <sheet name="ottelu 2" sheetId="3" r:id="rId3"/>
    <sheet name="ottelu 3" sheetId="4" r:id="rId4"/>
    <sheet name="ottelu 4" sheetId="5" r:id="rId5"/>
    <sheet name="ottelu 5" sheetId="6" r:id="rId6"/>
    <sheet name="ottelu 6" sheetId="7" r:id="rId7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7" i="1"/>
  <c r="J27" i="2"/>
  <c r="AG107" i="7"/>
  <c r="AF107" i="7"/>
  <c r="AE107" i="7"/>
  <c r="AD107" i="7"/>
  <c r="AC107" i="7"/>
  <c r="AB107" i="7"/>
  <c r="AA107" i="7"/>
  <c r="Z107" i="7"/>
  <c r="Y107" i="7"/>
  <c r="X107" i="7"/>
  <c r="AG106" i="7"/>
  <c r="AF106" i="7"/>
  <c r="AE106" i="7"/>
  <c r="AD106" i="7"/>
  <c r="AC106" i="7"/>
  <c r="AB106" i="7"/>
  <c r="AA106" i="7"/>
  <c r="Z106" i="7"/>
  <c r="Y106" i="7"/>
  <c r="X106" i="7"/>
  <c r="AG105" i="7"/>
  <c r="AF105" i="7"/>
  <c r="AE105" i="7"/>
  <c r="AD105" i="7"/>
  <c r="AC105" i="7"/>
  <c r="AB105" i="7"/>
  <c r="AA105" i="7"/>
  <c r="Z105" i="7"/>
  <c r="Y105" i="7"/>
  <c r="X105" i="7"/>
  <c r="AG104" i="7"/>
  <c r="AF104" i="7"/>
  <c r="AE104" i="7"/>
  <c r="AD104" i="7"/>
  <c r="AC104" i="7"/>
  <c r="AB104" i="7"/>
  <c r="AA104" i="7"/>
  <c r="Z104" i="7"/>
  <c r="Y104" i="7"/>
  <c r="X104" i="7"/>
  <c r="AG103" i="7"/>
  <c r="AF103" i="7"/>
  <c r="AE103" i="7"/>
  <c r="AD103" i="7"/>
  <c r="AC103" i="7"/>
  <c r="AB103" i="7"/>
  <c r="AA103" i="7"/>
  <c r="Z103" i="7"/>
  <c r="Y103" i="7"/>
  <c r="X103" i="7"/>
  <c r="AG102" i="7"/>
  <c r="AF102" i="7"/>
  <c r="AE102" i="7"/>
  <c r="AD102" i="7"/>
  <c r="AC102" i="7"/>
  <c r="AB102" i="7"/>
  <c r="AA102" i="7"/>
  <c r="Z102" i="7"/>
  <c r="Y102" i="7"/>
  <c r="X102" i="7"/>
  <c r="AG101" i="7"/>
  <c r="AF101" i="7"/>
  <c r="AE101" i="7"/>
  <c r="AD101" i="7"/>
  <c r="AC101" i="7"/>
  <c r="AB101" i="7"/>
  <c r="AA101" i="7"/>
  <c r="Z101" i="7"/>
  <c r="Y101" i="7"/>
  <c r="X101" i="7"/>
  <c r="AG80" i="7"/>
  <c r="AF80" i="7"/>
  <c r="AE80" i="7"/>
  <c r="AD80" i="7"/>
  <c r="AC80" i="7"/>
  <c r="AB80" i="7"/>
  <c r="AA80" i="7"/>
  <c r="Z80" i="7"/>
  <c r="Y80" i="7"/>
  <c r="X80" i="7"/>
  <c r="AG79" i="7"/>
  <c r="AF79" i="7"/>
  <c r="AE79" i="7"/>
  <c r="AD79" i="7"/>
  <c r="AC79" i="7"/>
  <c r="AB79" i="7"/>
  <c r="AA79" i="7"/>
  <c r="Z79" i="7"/>
  <c r="Y79" i="7"/>
  <c r="X79" i="7"/>
  <c r="AG78" i="7"/>
  <c r="AF78" i="7"/>
  <c r="AE78" i="7"/>
  <c r="AD78" i="7"/>
  <c r="AC78" i="7"/>
  <c r="AB78" i="7"/>
  <c r="AA78" i="7"/>
  <c r="Z78" i="7"/>
  <c r="Y78" i="7"/>
  <c r="X78" i="7"/>
  <c r="AG77" i="7"/>
  <c r="AF77" i="7"/>
  <c r="AE77" i="7"/>
  <c r="AD77" i="7"/>
  <c r="AC77" i="7"/>
  <c r="AB77" i="7"/>
  <c r="AA77" i="7"/>
  <c r="Z77" i="7"/>
  <c r="Y77" i="7"/>
  <c r="X77" i="7"/>
  <c r="AG76" i="7"/>
  <c r="AF76" i="7"/>
  <c r="AE76" i="7"/>
  <c r="AD76" i="7"/>
  <c r="AC76" i="7"/>
  <c r="AB76" i="7"/>
  <c r="AA76" i="7"/>
  <c r="Z76" i="7"/>
  <c r="Y76" i="7"/>
  <c r="X76" i="7"/>
  <c r="AG75" i="7"/>
  <c r="AF75" i="7"/>
  <c r="AE75" i="7"/>
  <c r="AD75" i="7"/>
  <c r="AC75" i="7"/>
  <c r="AB75" i="7"/>
  <c r="AA75" i="7"/>
  <c r="Z75" i="7"/>
  <c r="Y75" i="7"/>
  <c r="X75" i="7"/>
  <c r="AG74" i="7"/>
  <c r="AF74" i="7"/>
  <c r="AE74" i="7"/>
  <c r="AD74" i="7"/>
  <c r="AC74" i="7"/>
  <c r="AB74" i="7"/>
  <c r="AA74" i="7"/>
  <c r="Z74" i="7"/>
  <c r="Y74" i="7"/>
  <c r="X74" i="7"/>
  <c r="AG53" i="7"/>
  <c r="AF53" i="7"/>
  <c r="AE53" i="7"/>
  <c r="AD53" i="7"/>
  <c r="AC53" i="7"/>
  <c r="AB53" i="7"/>
  <c r="AA53" i="7"/>
  <c r="Z53" i="7"/>
  <c r="Y53" i="7"/>
  <c r="X53" i="7"/>
  <c r="AG52" i="7"/>
  <c r="AF52" i="7"/>
  <c r="AE52" i="7"/>
  <c r="AD52" i="7"/>
  <c r="AC52" i="7"/>
  <c r="AB52" i="7"/>
  <c r="AA52" i="7"/>
  <c r="Z52" i="7"/>
  <c r="Y52" i="7"/>
  <c r="X52" i="7"/>
  <c r="AG51" i="7"/>
  <c r="AF51" i="7"/>
  <c r="AE51" i="7"/>
  <c r="AD51" i="7"/>
  <c r="AC51" i="7"/>
  <c r="AB51" i="7"/>
  <c r="AA51" i="7"/>
  <c r="Z51" i="7"/>
  <c r="Y51" i="7"/>
  <c r="X51" i="7"/>
  <c r="AG50" i="7"/>
  <c r="AF50" i="7"/>
  <c r="AE50" i="7"/>
  <c r="AD50" i="7"/>
  <c r="AC50" i="7"/>
  <c r="AB50" i="7"/>
  <c r="AA50" i="7"/>
  <c r="Z50" i="7"/>
  <c r="Y50" i="7"/>
  <c r="X50" i="7"/>
  <c r="AG49" i="7"/>
  <c r="AF49" i="7"/>
  <c r="AE49" i="7"/>
  <c r="AD49" i="7"/>
  <c r="AC49" i="7"/>
  <c r="AB49" i="7"/>
  <c r="AA49" i="7"/>
  <c r="Z49" i="7"/>
  <c r="Y49" i="7"/>
  <c r="X49" i="7"/>
  <c r="AG48" i="7"/>
  <c r="AF48" i="7"/>
  <c r="AE48" i="7"/>
  <c r="AD48" i="7"/>
  <c r="AC48" i="7"/>
  <c r="AB48" i="7"/>
  <c r="AA48" i="7"/>
  <c r="Z48" i="7"/>
  <c r="Y48" i="7"/>
  <c r="X48" i="7"/>
  <c r="AG47" i="7"/>
  <c r="AF47" i="7"/>
  <c r="AE47" i="7"/>
  <c r="AD47" i="7"/>
  <c r="AC47" i="7"/>
  <c r="AB47" i="7"/>
  <c r="AA47" i="7"/>
  <c r="Z47" i="7"/>
  <c r="Y47" i="7"/>
  <c r="X47" i="7"/>
  <c r="AG23" i="7"/>
  <c r="AF23" i="7"/>
  <c r="AE23" i="7"/>
  <c r="AD23" i="7"/>
  <c r="AC23" i="7"/>
  <c r="AB23" i="7"/>
  <c r="AA23" i="7"/>
  <c r="Z23" i="7"/>
  <c r="Y23" i="7"/>
  <c r="X23" i="7"/>
  <c r="M23" i="7"/>
  <c r="L23" i="7"/>
  <c r="N23" i="7" s="1"/>
  <c r="K23" i="7"/>
  <c r="D23" i="7"/>
  <c r="C23" i="7"/>
  <c r="AG22" i="7"/>
  <c r="AF22" i="7"/>
  <c r="AE22" i="7"/>
  <c r="AD22" i="7"/>
  <c r="AC22" i="7"/>
  <c r="AB22" i="7"/>
  <c r="AA22" i="7"/>
  <c r="Z22" i="7"/>
  <c r="Y22" i="7"/>
  <c r="X22" i="7"/>
  <c r="L22" i="7"/>
  <c r="N22" i="7" s="1"/>
  <c r="K22" i="7"/>
  <c r="M22" i="7" s="1"/>
  <c r="D22" i="7"/>
  <c r="C22" i="7"/>
  <c r="AG21" i="7"/>
  <c r="AF21" i="7"/>
  <c r="AE21" i="7"/>
  <c r="AD21" i="7"/>
  <c r="AC21" i="7"/>
  <c r="AB21" i="7"/>
  <c r="AA21" i="7"/>
  <c r="Z21" i="7"/>
  <c r="Y21" i="7"/>
  <c r="X21" i="7"/>
  <c r="L21" i="7"/>
  <c r="N21" i="7" s="1"/>
  <c r="K21" i="7"/>
  <c r="M21" i="7" s="1"/>
  <c r="D21" i="7"/>
  <c r="C21" i="7"/>
  <c r="AG20" i="7"/>
  <c r="AF20" i="7"/>
  <c r="AE20" i="7"/>
  <c r="AD20" i="7"/>
  <c r="AC20" i="7"/>
  <c r="AB20" i="7"/>
  <c r="AA20" i="7"/>
  <c r="Z20" i="7"/>
  <c r="Y20" i="7"/>
  <c r="X20" i="7"/>
  <c r="L20" i="7"/>
  <c r="N20" i="7" s="1"/>
  <c r="K20" i="7"/>
  <c r="M20" i="7" s="1"/>
  <c r="D20" i="7"/>
  <c r="C20" i="7"/>
  <c r="AG19" i="7"/>
  <c r="AF19" i="7"/>
  <c r="AE19" i="7"/>
  <c r="AD19" i="7"/>
  <c r="AC19" i="7"/>
  <c r="AB19" i="7"/>
  <c r="AA19" i="7"/>
  <c r="Z19" i="7"/>
  <c r="Y19" i="7"/>
  <c r="X19" i="7"/>
  <c r="L19" i="7"/>
  <c r="N19" i="7" s="1"/>
  <c r="K19" i="7"/>
  <c r="M19" i="7" s="1"/>
  <c r="D19" i="7"/>
  <c r="C19" i="7"/>
  <c r="AG18" i="7"/>
  <c r="AF18" i="7"/>
  <c r="AE18" i="7"/>
  <c r="AD18" i="7"/>
  <c r="AC18" i="7"/>
  <c r="AB18" i="7"/>
  <c r="AA18" i="7"/>
  <c r="Z18" i="7"/>
  <c r="Y18" i="7"/>
  <c r="X18" i="7"/>
  <c r="L18" i="7"/>
  <c r="N18" i="7" s="1"/>
  <c r="K18" i="7"/>
  <c r="M18" i="7" s="1"/>
  <c r="D18" i="7"/>
  <c r="C18" i="7"/>
  <c r="AG17" i="7"/>
  <c r="AF17" i="7"/>
  <c r="AE17" i="7"/>
  <c r="AD17" i="7"/>
  <c r="AC17" i="7"/>
  <c r="AB17" i="7"/>
  <c r="AA17" i="7"/>
  <c r="Z17" i="7"/>
  <c r="Y17" i="7"/>
  <c r="X17" i="7"/>
  <c r="L17" i="7"/>
  <c r="N17" i="7" s="1"/>
  <c r="K17" i="7"/>
  <c r="M17" i="7" s="1"/>
  <c r="E17" i="7"/>
  <c r="D17" i="7"/>
  <c r="C17" i="7"/>
  <c r="AG107" i="6"/>
  <c r="AF107" i="6"/>
  <c r="AE107" i="6"/>
  <c r="AD107" i="6"/>
  <c r="AC107" i="6"/>
  <c r="AB107" i="6"/>
  <c r="AA107" i="6"/>
  <c r="Z107" i="6"/>
  <c r="Y107" i="6"/>
  <c r="X107" i="6"/>
  <c r="AG106" i="6"/>
  <c r="AF106" i="6"/>
  <c r="AE106" i="6"/>
  <c r="AD106" i="6"/>
  <c r="AC106" i="6"/>
  <c r="AB106" i="6"/>
  <c r="AA106" i="6"/>
  <c r="Z106" i="6"/>
  <c r="Y106" i="6"/>
  <c r="X106" i="6"/>
  <c r="AG105" i="6"/>
  <c r="AF105" i="6"/>
  <c r="AE105" i="6"/>
  <c r="AD105" i="6"/>
  <c r="AC105" i="6"/>
  <c r="AB105" i="6"/>
  <c r="AA105" i="6"/>
  <c r="Z105" i="6"/>
  <c r="Y105" i="6"/>
  <c r="X105" i="6"/>
  <c r="AG104" i="6"/>
  <c r="AF104" i="6"/>
  <c r="AE104" i="6"/>
  <c r="AD104" i="6"/>
  <c r="AC104" i="6"/>
  <c r="AB104" i="6"/>
  <c r="AA104" i="6"/>
  <c r="Z104" i="6"/>
  <c r="Y104" i="6"/>
  <c r="X104" i="6"/>
  <c r="AG103" i="6"/>
  <c r="AF103" i="6"/>
  <c r="AE103" i="6"/>
  <c r="AD103" i="6"/>
  <c r="AC103" i="6"/>
  <c r="AB103" i="6"/>
  <c r="AA103" i="6"/>
  <c r="Z103" i="6"/>
  <c r="Y103" i="6"/>
  <c r="X103" i="6"/>
  <c r="AG102" i="6"/>
  <c r="AF102" i="6"/>
  <c r="AE102" i="6"/>
  <c r="AD102" i="6"/>
  <c r="AC102" i="6"/>
  <c r="AB102" i="6"/>
  <c r="AA102" i="6"/>
  <c r="Z102" i="6"/>
  <c r="Y102" i="6"/>
  <c r="X102" i="6"/>
  <c r="AG101" i="6"/>
  <c r="AF101" i="6"/>
  <c r="AE101" i="6"/>
  <c r="AD101" i="6"/>
  <c r="AC101" i="6"/>
  <c r="AB101" i="6"/>
  <c r="AA101" i="6"/>
  <c r="Z101" i="6"/>
  <c r="Y101" i="6"/>
  <c r="X101" i="6"/>
  <c r="AG80" i="6"/>
  <c r="AF80" i="6"/>
  <c r="AE80" i="6"/>
  <c r="AD80" i="6"/>
  <c r="AC80" i="6"/>
  <c r="AB80" i="6"/>
  <c r="AA80" i="6"/>
  <c r="Z80" i="6"/>
  <c r="Y80" i="6"/>
  <c r="X80" i="6"/>
  <c r="AG79" i="6"/>
  <c r="AF79" i="6"/>
  <c r="AE79" i="6"/>
  <c r="AD79" i="6"/>
  <c r="AC79" i="6"/>
  <c r="AB79" i="6"/>
  <c r="AA79" i="6"/>
  <c r="Z79" i="6"/>
  <c r="Y79" i="6"/>
  <c r="X79" i="6"/>
  <c r="AG78" i="6"/>
  <c r="AF78" i="6"/>
  <c r="AE78" i="6"/>
  <c r="AD78" i="6"/>
  <c r="AC78" i="6"/>
  <c r="AB78" i="6"/>
  <c r="AA78" i="6"/>
  <c r="Z78" i="6"/>
  <c r="Y78" i="6"/>
  <c r="X78" i="6"/>
  <c r="AG77" i="6"/>
  <c r="AF77" i="6"/>
  <c r="AE77" i="6"/>
  <c r="AD77" i="6"/>
  <c r="AC77" i="6"/>
  <c r="AB77" i="6"/>
  <c r="AA77" i="6"/>
  <c r="Z77" i="6"/>
  <c r="Y77" i="6"/>
  <c r="X77" i="6"/>
  <c r="AG76" i="6"/>
  <c r="AF76" i="6"/>
  <c r="AE76" i="6"/>
  <c r="AD76" i="6"/>
  <c r="AC76" i="6"/>
  <c r="AB76" i="6"/>
  <c r="AA76" i="6"/>
  <c r="Z76" i="6"/>
  <c r="Y76" i="6"/>
  <c r="X76" i="6"/>
  <c r="AG75" i="6"/>
  <c r="AF75" i="6"/>
  <c r="AE75" i="6"/>
  <c r="AD75" i="6"/>
  <c r="AC75" i="6"/>
  <c r="AB75" i="6"/>
  <c r="AA75" i="6"/>
  <c r="Z75" i="6"/>
  <c r="Y75" i="6"/>
  <c r="X75" i="6"/>
  <c r="AG74" i="6"/>
  <c r="AF74" i="6"/>
  <c r="AE74" i="6"/>
  <c r="AD74" i="6"/>
  <c r="AC74" i="6"/>
  <c r="AB74" i="6"/>
  <c r="AA74" i="6"/>
  <c r="Z74" i="6"/>
  <c r="Y74" i="6"/>
  <c r="X74" i="6"/>
  <c r="AG53" i="6"/>
  <c r="AF53" i="6"/>
  <c r="AE53" i="6"/>
  <c r="AD53" i="6"/>
  <c r="AC53" i="6"/>
  <c r="AB53" i="6"/>
  <c r="AA53" i="6"/>
  <c r="Z53" i="6"/>
  <c r="Y53" i="6"/>
  <c r="X53" i="6"/>
  <c r="AG52" i="6"/>
  <c r="AF52" i="6"/>
  <c r="AE52" i="6"/>
  <c r="AD52" i="6"/>
  <c r="AC52" i="6"/>
  <c r="AB52" i="6"/>
  <c r="AA52" i="6"/>
  <c r="Z52" i="6"/>
  <c r="Y52" i="6"/>
  <c r="X52" i="6"/>
  <c r="AG51" i="6"/>
  <c r="AF51" i="6"/>
  <c r="AE51" i="6"/>
  <c r="AD51" i="6"/>
  <c r="AC51" i="6"/>
  <c r="AB51" i="6"/>
  <c r="AA51" i="6"/>
  <c r="Z51" i="6"/>
  <c r="Y51" i="6"/>
  <c r="X51" i="6"/>
  <c r="AG50" i="6"/>
  <c r="AF50" i="6"/>
  <c r="AE50" i="6"/>
  <c r="AD50" i="6"/>
  <c r="AC50" i="6"/>
  <c r="AB50" i="6"/>
  <c r="AA50" i="6"/>
  <c r="Z50" i="6"/>
  <c r="Y50" i="6"/>
  <c r="X50" i="6"/>
  <c r="AG49" i="6"/>
  <c r="AF49" i="6"/>
  <c r="AE49" i="6"/>
  <c r="AD49" i="6"/>
  <c r="AC49" i="6"/>
  <c r="AB49" i="6"/>
  <c r="AA49" i="6"/>
  <c r="Z49" i="6"/>
  <c r="Y49" i="6"/>
  <c r="X49" i="6"/>
  <c r="AG48" i="6"/>
  <c r="AF48" i="6"/>
  <c r="AE48" i="6"/>
  <c r="AD48" i="6"/>
  <c r="AC48" i="6"/>
  <c r="AB48" i="6"/>
  <c r="AA48" i="6"/>
  <c r="Z48" i="6"/>
  <c r="Y48" i="6"/>
  <c r="X48" i="6"/>
  <c r="AG47" i="6"/>
  <c r="AF47" i="6"/>
  <c r="AE47" i="6"/>
  <c r="AD47" i="6"/>
  <c r="AC47" i="6"/>
  <c r="AB47" i="6"/>
  <c r="AA47" i="6"/>
  <c r="Z47" i="6"/>
  <c r="Y47" i="6"/>
  <c r="X47" i="6"/>
  <c r="AG23" i="6"/>
  <c r="AF23" i="6"/>
  <c r="AE23" i="6"/>
  <c r="AD23" i="6"/>
  <c r="AC23" i="6"/>
  <c r="AB23" i="6"/>
  <c r="AA23" i="6"/>
  <c r="Z23" i="6"/>
  <c r="Y23" i="6"/>
  <c r="X23" i="6"/>
  <c r="L23" i="6"/>
  <c r="N23" i="6" s="1"/>
  <c r="K23" i="6"/>
  <c r="M23" i="6" s="1"/>
  <c r="D23" i="6"/>
  <c r="C23" i="6"/>
  <c r="AG22" i="6"/>
  <c r="AF22" i="6"/>
  <c r="AE22" i="6"/>
  <c r="AD22" i="6"/>
  <c r="AC22" i="6"/>
  <c r="AB22" i="6"/>
  <c r="AA22" i="6"/>
  <c r="Z22" i="6"/>
  <c r="Y22" i="6"/>
  <c r="X22" i="6"/>
  <c r="N22" i="6"/>
  <c r="M22" i="6"/>
  <c r="L22" i="6"/>
  <c r="K22" i="6"/>
  <c r="D22" i="6"/>
  <c r="C22" i="6"/>
  <c r="AG21" i="6"/>
  <c r="AF21" i="6"/>
  <c r="AE21" i="6"/>
  <c r="AD21" i="6"/>
  <c r="AC21" i="6"/>
  <c r="AB21" i="6"/>
  <c r="AA21" i="6"/>
  <c r="Z21" i="6"/>
  <c r="Y21" i="6"/>
  <c r="X21" i="6"/>
  <c r="L21" i="6"/>
  <c r="N21" i="6" s="1"/>
  <c r="K21" i="6"/>
  <c r="M21" i="6" s="1"/>
  <c r="D21" i="6"/>
  <c r="C21" i="6"/>
  <c r="AG20" i="6"/>
  <c r="AF20" i="6"/>
  <c r="AE20" i="6"/>
  <c r="AD20" i="6"/>
  <c r="AC20" i="6"/>
  <c r="AB20" i="6"/>
  <c r="AA20" i="6"/>
  <c r="Z20" i="6"/>
  <c r="Y20" i="6"/>
  <c r="X20" i="6"/>
  <c r="L20" i="6"/>
  <c r="N20" i="6" s="1"/>
  <c r="K20" i="6"/>
  <c r="M20" i="6" s="1"/>
  <c r="D20" i="6"/>
  <c r="C20" i="6"/>
  <c r="AG19" i="6"/>
  <c r="AF19" i="6"/>
  <c r="AE19" i="6"/>
  <c r="AD19" i="6"/>
  <c r="AC19" i="6"/>
  <c r="AB19" i="6"/>
  <c r="AA19" i="6"/>
  <c r="Z19" i="6"/>
  <c r="Y19" i="6"/>
  <c r="X19" i="6"/>
  <c r="L19" i="6"/>
  <c r="N19" i="6" s="1"/>
  <c r="K19" i="6"/>
  <c r="M19" i="6" s="1"/>
  <c r="D19" i="6"/>
  <c r="C19" i="6"/>
  <c r="AG18" i="6"/>
  <c r="AF18" i="6"/>
  <c r="AE18" i="6"/>
  <c r="AD18" i="6"/>
  <c r="AC18" i="6"/>
  <c r="AB18" i="6"/>
  <c r="AA18" i="6"/>
  <c r="Z18" i="6"/>
  <c r="Y18" i="6"/>
  <c r="X18" i="6"/>
  <c r="L18" i="6"/>
  <c r="N18" i="6" s="1"/>
  <c r="K18" i="6"/>
  <c r="M18" i="6" s="1"/>
  <c r="D18" i="6"/>
  <c r="C18" i="6"/>
  <c r="AG17" i="6"/>
  <c r="AF17" i="6"/>
  <c r="AE17" i="6"/>
  <c r="AD17" i="6"/>
  <c r="AC17" i="6"/>
  <c r="AB17" i="6"/>
  <c r="AA17" i="6"/>
  <c r="Z17" i="6"/>
  <c r="Y17" i="6"/>
  <c r="X17" i="6"/>
  <c r="L17" i="6"/>
  <c r="N17" i="6" s="1"/>
  <c r="K17" i="6"/>
  <c r="M17" i="6" s="1"/>
  <c r="E17" i="6"/>
  <c r="D17" i="6"/>
  <c r="C17" i="6"/>
  <c r="AG107" i="5"/>
  <c r="AF107" i="5"/>
  <c r="AE107" i="5"/>
  <c r="AD107" i="5"/>
  <c r="AC107" i="5"/>
  <c r="AB107" i="5"/>
  <c r="AA107" i="5"/>
  <c r="Z107" i="5"/>
  <c r="Y107" i="5"/>
  <c r="X107" i="5"/>
  <c r="AG106" i="5"/>
  <c r="AF106" i="5"/>
  <c r="AE106" i="5"/>
  <c r="AD106" i="5"/>
  <c r="AC106" i="5"/>
  <c r="AB106" i="5"/>
  <c r="AA106" i="5"/>
  <c r="Z106" i="5"/>
  <c r="Y106" i="5"/>
  <c r="X106" i="5"/>
  <c r="AG105" i="5"/>
  <c r="AF105" i="5"/>
  <c r="AE105" i="5"/>
  <c r="AD105" i="5"/>
  <c r="AC105" i="5"/>
  <c r="AB105" i="5"/>
  <c r="AA105" i="5"/>
  <c r="Z105" i="5"/>
  <c r="Y105" i="5"/>
  <c r="X105" i="5"/>
  <c r="AG104" i="5"/>
  <c r="AF104" i="5"/>
  <c r="AE104" i="5"/>
  <c r="AD104" i="5"/>
  <c r="AC104" i="5"/>
  <c r="AB104" i="5"/>
  <c r="AA104" i="5"/>
  <c r="Z104" i="5"/>
  <c r="Y104" i="5"/>
  <c r="X104" i="5"/>
  <c r="AG103" i="5"/>
  <c r="AF103" i="5"/>
  <c r="AE103" i="5"/>
  <c r="AD103" i="5"/>
  <c r="AC103" i="5"/>
  <c r="AB103" i="5"/>
  <c r="AA103" i="5"/>
  <c r="Z103" i="5"/>
  <c r="Y103" i="5"/>
  <c r="X103" i="5"/>
  <c r="AG102" i="5"/>
  <c r="AF102" i="5"/>
  <c r="AE102" i="5"/>
  <c r="AD102" i="5"/>
  <c r="AC102" i="5"/>
  <c r="AB102" i="5"/>
  <c r="AA102" i="5"/>
  <c r="Z102" i="5"/>
  <c r="Y102" i="5"/>
  <c r="X102" i="5"/>
  <c r="AG101" i="5"/>
  <c r="AF101" i="5"/>
  <c r="AE101" i="5"/>
  <c r="AD101" i="5"/>
  <c r="AC101" i="5"/>
  <c r="AB101" i="5"/>
  <c r="AA101" i="5"/>
  <c r="Z101" i="5"/>
  <c r="Y101" i="5"/>
  <c r="X101" i="5"/>
  <c r="AG80" i="5"/>
  <c r="AF80" i="5"/>
  <c r="AE80" i="5"/>
  <c r="AD80" i="5"/>
  <c r="AC80" i="5"/>
  <c r="AB80" i="5"/>
  <c r="AA80" i="5"/>
  <c r="Z80" i="5"/>
  <c r="Y80" i="5"/>
  <c r="X80" i="5"/>
  <c r="AG79" i="5"/>
  <c r="AF79" i="5"/>
  <c r="AE79" i="5"/>
  <c r="AD79" i="5"/>
  <c r="AC79" i="5"/>
  <c r="AB79" i="5"/>
  <c r="AA79" i="5"/>
  <c r="Z79" i="5"/>
  <c r="Y79" i="5"/>
  <c r="X79" i="5"/>
  <c r="AG78" i="5"/>
  <c r="AF78" i="5"/>
  <c r="AE78" i="5"/>
  <c r="AD78" i="5"/>
  <c r="AC78" i="5"/>
  <c r="AB78" i="5"/>
  <c r="AA78" i="5"/>
  <c r="Z78" i="5"/>
  <c r="Y78" i="5"/>
  <c r="X78" i="5"/>
  <c r="AG77" i="5"/>
  <c r="AF77" i="5"/>
  <c r="AE77" i="5"/>
  <c r="AD77" i="5"/>
  <c r="AC77" i="5"/>
  <c r="AB77" i="5"/>
  <c r="AA77" i="5"/>
  <c r="Z77" i="5"/>
  <c r="Y77" i="5"/>
  <c r="X77" i="5"/>
  <c r="AG76" i="5"/>
  <c r="AF76" i="5"/>
  <c r="AE76" i="5"/>
  <c r="AD76" i="5"/>
  <c r="AC76" i="5"/>
  <c r="AB76" i="5"/>
  <c r="AA76" i="5"/>
  <c r="Z76" i="5"/>
  <c r="Y76" i="5"/>
  <c r="X76" i="5"/>
  <c r="AG75" i="5"/>
  <c r="AF75" i="5"/>
  <c r="AE75" i="5"/>
  <c r="AD75" i="5"/>
  <c r="AC75" i="5"/>
  <c r="AB75" i="5"/>
  <c r="AA75" i="5"/>
  <c r="Z75" i="5"/>
  <c r="Y75" i="5"/>
  <c r="X75" i="5"/>
  <c r="AG74" i="5"/>
  <c r="AF74" i="5"/>
  <c r="AE74" i="5"/>
  <c r="AD74" i="5"/>
  <c r="AC74" i="5"/>
  <c r="AB74" i="5"/>
  <c r="AA74" i="5"/>
  <c r="Z74" i="5"/>
  <c r="Y74" i="5"/>
  <c r="X74" i="5"/>
  <c r="AG53" i="5"/>
  <c r="AF53" i="5"/>
  <c r="AE53" i="5"/>
  <c r="AD53" i="5"/>
  <c r="AC53" i="5"/>
  <c r="AB53" i="5"/>
  <c r="AA53" i="5"/>
  <c r="Z53" i="5"/>
  <c r="Y53" i="5"/>
  <c r="X53" i="5"/>
  <c r="AG52" i="5"/>
  <c r="AF52" i="5"/>
  <c r="AE52" i="5"/>
  <c r="AD52" i="5"/>
  <c r="AC52" i="5"/>
  <c r="AB52" i="5"/>
  <c r="AA52" i="5"/>
  <c r="Z52" i="5"/>
  <c r="Y52" i="5"/>
  <c r="X52" i="5"/>
  <c r="AG51" i="5"/>
  <c r="AF51" i="5"/>
  <c r="AE51" i="5"/>
  <c r="AD51" i="5"/>
  <c r="AC51" i="5"/>
  <c r="AB51" i="5"/>
  <c r="AA51" i="5"/>
  <c r="Z51" i="5"/>
  <c r="Y51" i="5"/>
  <c r="X51" i="5"/>
  <c r="AG50" i="5"/>
  <c r="AF50" i="5"/>
  <c r="AE50" i="5"/>
  <c r="AD50" i="5"/>
  <c r="AC50" i="5"/>
  <c r="AB50" i="5"/>
  <c r="AA50" i="5"/>
  <c r="Z50" i="5"/>
  <c r="Y50" i="5"/>
  <c r="X50" i="5"/>
  <c r="AG49" i="5"/>
  <c r="AF49" i="5"/>
  <c r="AE49" i="5"/>
  <c r="AD49" i="5"/>
  <c r="AC49" i="5"/>
  <c r="AB49" i="5"/>
  <c r="AA49" i="5"/>
  <c r="Z49" i="5"/>
  <c r="Y49" i="5"/>
  <c r="X49" i="5"/>
  <c r="AG48" i="5"/>
  <c r="AF48" i="5"/>
  <c r="AE48" i="5"/>
  <c r="AD48" i="5"/>
  <c r="AC48" i="5"/>
  <c r="AB48" i="5"/>
  <c r="AA48" i="5"/>
  <c r="Z48" i="5"/>
  <c r="Y48" i="5"/>
  <c r="X48" i="5"/>
  <c r="AG47" i="5"/>
  <c r="AF47" i="5"/>
  <c r="AE47" i="5"/>
  <c r="AD47" i="5"/>
  <c r="AC47" i="5"/>
  <c r="AB47" i="5"/>
  <c r="AA47" i="5"/>
  <c r="Z47" i="5"/>
  <c r="Y47" i="5"/>
  <c r="X47" i="5"/>
  <c r="AG23" i="5"/>
  <c r="AF23" i="5"/>
  <c r="AE23" i="5"/>
  <c r="AD23" i="5"/>
  <c r="AC23" i="5"/>
  <c r="AB23" i="5"/>
  <c r="AA23" i="5"/>
  <c r="Z23" i="5"/>
  <c r="Y23" i="5"/>
  <c r="X23" i="5"/>
  <c r="M23" i="5"/>
  <c r="L23" i="5"/>
  <c r="N23" i="5" s="1"/>
  <c r="K23" i="5"/>
  <c r="D23" i="5"/>
  <c r="C23" i="5"/>
  <c r="AG22" i="5"/>
  <c r="AF22" i="5"/>
  <c r="AE22" i="5"/>
  <c r="AD22" i="5"/>
  <c r="AC22" i="5"/>
  <c r="AB22" i="5"/>
  <c r="AA22" i="5"/>
  <c r="Z22" i="5"/>
  <c r="Y22" i="5"/>
  <c r="X22" i="5"/>
  <c r="L22" i="5"/>
  <c r="N22" i="5" s="1"/>
  <c r="K22" i="5"/>
  <c r="M22" i="5" s="1"/>
  <c r="D22" i="5"/>
  <c r="C22" i="5"/>
  <c r="AG21" i="5"/>
  <c r="AF21" i="5"/>
  <c r="AE21" i="5"/>
  <c r="AD21" i="5"/>
  <c r="AC21" i="5"/>
  <c r="AB21" i="5"/>
  <c r="AA21" i="5"/>
  <c r="Z21" i="5"/>
  <c r="Y21" i="5"/>
  <c r="X21" i="5"/>
  <c r="L21" i="5"/>
  <c r="N21" i="5" s="1"/>
  <c r="K21" i="5"/>
  <c r="M21" i="5" s="1"/>
  <c r="D21" i="5"/>
  <c r="C21" i="5"/>
  <c r="AG20" i="5"/>
  <c r="AF20" i="5"/>
  <c r="AE20" i="5"/>
  <c r="AD20" i="5"/>
  <c r="AC20" i="5"/>
  <c r="AB20" i="5"/>
  <c r="AA20" i="5"/>
  <c r="Z20" i="5"/>
  <c r="Y20" i="5"/>
  <c r="X20" i="5"/>
  <c r="M20" i="5"/>
  <c r="L20" i="5"/>
  <c r="N20" i="5" s="1"/>
  <c r="K20" i="5"/>
  <c r="D20" i="5"/>
  <c r="C20" i="5"/>
  <c r="AG19" i="5"/>
  <c r="AF19" i="5"/>
  <c r="AE19" i="5"/>
  <c r="AD19" i="5"/>
  <c r="AC19" i="5"/>
  <c r="AB19" i="5"/>
  <c r="AA19" i="5"/>
  <c r="Z19" i="5"/>
  <c r="Y19" i="5"/>
  <c r="X19" i="5"/>
  <c r="L19" i="5"/>
  <c r="N19" i="5" s="1"/>
  <c r="K19" i="5"/>
  <c r="M19" i="5" s="1"/>
  <c r="D19" i="5"/>
  <c r="C19" i="5"/>
  <c r="AG18" i="5"/>
  <c r="AF18" i="5"/>
  <c r="AE18" i="5"/>
  <c r="AD18" i="5"/>
  <c r="AC18" i="5"/>
  <c r="AB18" i="5"/>
  <c r="AA18" i="5"/>
  <c r="Z18" i="5"/>
  <c r="Y18" i="5"/>
  <c r="X18" i="5"/>
  <c r="L18" i="5"/>
  <c r="N18" i="5" s="1"/>
  <c r="K18" i="5"/>
  <c r="M18" i="5" s="1"/>
  <c r="D18" i="5"/>
  <c r="C18" i="5"/>
  <c r="AG17" i="5"/>
  <c r="AF17" i="5"/>
  <c r="AE17" i="5"/>
  <c r="AD17" i="5"/>
  <c r="AC17" i="5"/>
  <c r="AB17" i="5"/>
  <c r="AA17" i="5"/>
  <c r="Z17" i="5"/>
  <c r="Y17" i="5"/>
  <c r="X17" i="5"/>
  <c r="L17" i="5"/>
  <c r="N17" i="5" s="1"/>
  <c r="K17" i="5"/>
  <c r="E17" i="5"/>
  <c r="D17" i="5"/>
  <c r="C17" i="5"/>
  <c r="AG107" i="4"/>
  <c r="AF107" i="4"/>
  <c r="AE107" i="4"/>
  <c r="AD107" i="4"/>
  <c r="AC107" i="4"/>
  <c r="AB107" i="4"/>
  <c r="AA107" i="4"/>
  <c r="Z107" i="4"/>
  <c r="Y107" i="4"/>
  <c r="X107" i="4"/>
  <c r="AG106" i="4"/>
  <c r="AF106" i="4"/>
  <c r="AE106" i="4"/>
  <c r="AD106" i="4"/>
  <c r="AC106" i="4"/>
  <c r="AB106" i="4"/>
  <c r="AA106" i="4"/>
  <c r="Z106" i="4"/>
  <c r="Y106" i="4"/>
  <c r="X106" i="4"/>
  <c r="AG105" i="4"/>
  <c r="AF105" i="4"/>
  <c r="AE105" i="4"/>
  <c r="AD105" i="4"/>
  <c r="AC105" i="4"/>
  <c r="AB105" i="4"/>
  <c r="AA105" i="4"/>
  <c r="Z105" i="4"/>
  <c r="Y105" i="4"/>
  <c r="X105" i="4"/>
  <c r="AG104" i="4"/>
  <c r="AF104" i="4"/>
  <c r="AE104" i="4"/>
  <c r="AD104" i="4"/>
  <c r="AC104" i="4"/>
  <c r="AB104" i="4"/>
  <c r="AA104" i="4"/>
  <c r="Z104" i="4"/>
  <c r="Y104" i="4"/>
  <c r="X104" i="4"/>
  <c r="AG103" i="4"/>
  <c r="AF103" i="4"/>
  <c r="AE103" i="4"/>
  <c r="AD103" i="4"/>
  <c r="AC103" i="4"/>
  <c r="AB103" i="4"/>
  <c r="AA103" i="4"/>
  <c r="Z103" i="4"/>
  <c r="Y103" i="4"/>
  <c r="X103" i="4"/>
  <c r="AG102" i="4"/>
  <c r="AF102" i="4"/>
  <c r="AE102" i="4"/>
  <c r="AD102" i="4"/>
  <c r="AC102" i="4"/>
  <c r="AB102" i="4"/>
  <c r="AA102" i="4"/>
  <c r="Z102" i="4"/>
  <c r="Y102" i="4"/>
  <c r="X102" i="4"/>
  <c r="AG101" i="4"/>
  <c r="AF101" i="4"/>
  <c r="AE101" i="4"/>
  <c r="AD101" i="4"/>
  <c r="AC101" i="4"/>
  <c r="AB101" i="4"/>
  <c r="AA101" i="4"/>
  <c r="Z101" i="4"/>
  <c r="Y101" i="4"/>
  <c r="X101" i="4"/>
  <c r="AG80" i="4"/>
  <c r="AF80" i="4"/>
  <c r="AE80" i="4"/>
  <c r="AD80" i="4"/>
  <c r="AC80" i="4"/>
  <c r="AB80" i="4"/>
  <c r="AA80" i="4"/>
  <c r="Z80" i="4"/>
  <c r="Y80" i="4"/>
  <c r="X80" i="4"/>
  <c r="AG79" i="4"/>
  <c r="AF79" i="4"/>
  <c r="AE79" i="4"/>
  <c r="AD79" i="4"/>
  <c r="AC79" i="4"/>
  <c r="AB79" i="4"/>
  <c r="AA79" i="4"/>
  <c r="Z79" i="4"/>
  <c r="Y79" i="4"/>
  <c r="X79" i="4"/>
  <c r="AG78" i="4"/>
  <c r="AF78" i="4"/>
  <c r="AE78" i="4"/>
  <c r="AD78" i="4"/>
  <c r="AC78" i="4"/>
  <c r="AB78" i="4"/>
  <c r="AA78" i="4"/>
  <c r="Z78" i="4"/>
  <c r="Y78" i="4"/>
  <c r="X78" i="4"/>
  <c r="AG77" i="4"/>
  <c r="AF77" i="4"/>
  <c r="AE77" i="4"/>
  <c r="AD77" i="4"/>
  <c r="AC77" i="4"/>
  <c r="AB77" i="4"/>
  <c r="AA77" i="4"/>
  <c r="Z77" i="4"/>
  <c r="Y77" i="4"/>
  <c r="X77" i="4"/>
  <c r="AG76" i="4"/>
  <c r="AF76" i="4"/>
  <c r="AE76" i="4"/>
  <c r="AD76" i="4"/>
  <c r="AC76" i="4"/>
  <c r="AB76" i="4"/>
  <c r="AA76" i="4"/>
  <c r="Z76" i="4"/>
  <c r="Y76" i="4"/>
  <c r="X76" i="4"/>
  <c r="AG75" i="4"/>
  <c r="AF75" i="4"/>
  <c r="AE75" i="4"/>
  <c r="AD75" i="4"/>
  <c r="AC75" i="4"/>
  <c r="AB75" i="4"/>
  <c r="AA75" i="4"/>
  <c r="Z75" i="4"/>
  <c r="Y75" i="4"/>
  <c r="X75" i="4"/>
  <c r="AG74" i="4"/>
  <c r="AF74" i="4"/>
  <c r="AE74" i="4"/>
  <c r="AD74" i="4"/>
  <c r="AC74" i="4"/>
  <c r="AB74" i="4"/>
  <c r="AA74" i="4"/>
  <c r="Z74" i="4"/>
  <c r="Y74" i="4"/>
  <c r="X74" i="4"/>
  <c r="AG53" i="4"/>
  <c r="AF53" i="4"/>
  <c r="AE53" i="4"/>
  <c r="AD53" i="4"/>
  <c r="AC53" i="4"/>
  <c r="AB53" i="4"/>
  <c r="AA53" i="4"/>
  <c r="Z53" i="4"/>
  <c r="Y53" i="4"/>
  <c r="X53" i="4"/>
  <c r="AG52" i="4"/>
  <c r="AF52" i="4"/>
  <c r="AE52" i="4"/>
  <c r="AD52" i="4"/>
  <c r="AC52" i="4"/>
  <c r="AB52" i="4"/>
  <c r="AA52" i="4"/>
  <c r="Z52" i="4"/>
  <c r="Y52" i="4"/>
  <c r="X52" i="4"/>
  <c r="AG51" i="4"/>
  <c r="AF51" i="4"/>
  <c r="AE51" i="4"/>
  <c r="AD51" i="4"/>
  <c r="AC51" i="4"/>
  <c r="AB51" i="4"/>
  <c r="AA51" i="4"/>
  <c r="Z51" i="4"/>
  <c r="Y51" i="4"/>
  <c r="X51" i="4"/>
  <c r="AG50" i="4"/>
  <c r="AF50" i="4"/>
  <c r="AE50" i="4"/>
  <c r="AD50" i="4"/>
  <c r="AC50" i="4"/>
  <c r="AB50" i="4"/>
  <c r="AA50" i="4"/>
  <c r="Z50" i="4"/>
  <c r="Y50" i="4"/>
  <c r="X50" i="4"/>
  <c r="AG49" i="4"/>
  <c r="AF49" i="4"/>
  <c r="AE49" i="4"/>
  <c r="AD49" i="4"/>
  <c r="AC49" i="4"/>
  <c r="AB49" i="4"/>
  <c r="AA49" i="4"/>
  <c r="Z49" i="4"/>
  <c r="Y49" i="4"/>
  <c r="X49" i="4"/>
  <c r="AG48" i="4"/>
  <c r="AF48" i="4"/>
  <c r="AE48" i="4"/>
  <c r="AD48" i="4"/>
  <c r="AC48" i="4"/>
  <c r="AB48" i="4"/>
  <c r="AA48" i="4"/>
  <c r="Z48" i="4"/>
  <c r="Y48" i="4"/>
  <c r="X48" i="4"/>
  <c r="AG47" i="4"/>
  <c r="AF47" i="4"/>
  <c r="AE47" i="4"/>
  <c r="AD47" i="4"/>
  <c r="AC47" i="4"/>
  <c r="AB47" i="4"/>
  <c r="AA47" i="4"/>
  <c r="Z47" i="4"/>
  <c r="Y47" i="4"/>
  <c r="X47" i="4"/>
  <c r="AG23" i="4"/>
  <c r="AF23" i="4"/>
  <c r="AE23" i="4"/>
  <c r="AD23" i="4"/>
  <c r="AC23" i="4"/>
  <c r="AB23" i="4"/>
  <c r="AA23" i="4"/>
  <c r="Z23" i="4"/>
  <c r="Y23" i="4"/>
  <c r="X23" i="4"/>
  <c r="L23" i="4"/>
  <c r="N23" i="4" s="1"/>
  <c r="K23" i="4"/>
  <c r="M23" i="4" s="1"/>
  <c r="D23" i="4"/>
  <c r="C23" i="4"/>
  <c r="AG22" i="4"/>
  <c r="AF22" i="4"/>
  <c r="AE22" i="4"/>
  <c r="AD22" i="4"/>
  <c r="AC22" i="4"/>
  <c r="AB22" i="4"/>
  <c r="AA22" i="4"/>
  <c r="Z22" i="4"/>
  <c r="Y22" i="4"/>
  <c r="X22" i="4"/>
  <c r="N22" i="4"/>
  <c r="L22" i="4"/>
  <c r="K22" i="4"/>
  <c r="M22" i="4" s="1"/>
  <c r="D22" i="4"/>
  <c r="C22" i="4"/>
  <c r="AG21" i="4"/>
  <c r="AF21" i="4"/>
  <c r="AE21" i="4"/>
  <c r="AD21" i="4"/>
  <c r="AC21" i="4"/>
  <c r="AB21" i="4"/>
  <c r="AA21" i="4"/>
  <c r="Z21" i="4"/>
  <c r="Y21" i="4"/>
  <c r="X21" i="4"/>
  <c r="L21" i="4"/>
  <c r="N21" i="4" s="1"/>
  <c r="K21" i="4"/>
  <c r="M21" i="4" s="1"/>
  <c r="D21" i="4"/>
  <c r="C21" i="4"/>
  <c r="AG20" i="4"/>
  <c r="AF20" i="4"/>
  <c r="AE20" i="4"/>
  <c r="AD20" i="4"/>
  <c r="AC20" i="4"/>
  <c r="AB20" i="4"/>
  <c r="AA20" i="4"/>
  <c r="Z20" i="4"/>
  <c r="Y20" i="4"/>
  <c r="X20" i="4"/>
  <c r="L20" i="4"/>
  <c r="N20" i="4" s="1"/>
  <c r="K20" i="4"/>
  <c r="M20" i="4" s="1"/>
  <c r="D20" i="4"/>
  <c r="C20" i="4"/>
  <c r="AG19" i="4"/>
  <c r="AF19" i="4"/>
  <c r="AE19" i="4"/>
  <c r="AD19" i="4"/>
  <c r="AC19" i="4"/>
  <c r="AB19" i="4"/>
  <c r="AA19" i="4"/>
  <c r="Z19" i="4"/>
  <c r="Y19" i="4"/>
  <c r="X19" i="4"/>
  <c r="L19" i="4"/>
  <c r="N19" i="4" s="1"/>
  <c r="K19" i="4"/>
  <c r="M19" i="4" s="1"/>
  <c r="D19" i="4"/>
  <c r="C19" i="4"/>
  <c r="AG18" i="4"/>
  <c r="AF18" i="4"/>
  <c r="AE18" i="4"/>
  <c r="AD18" i="4"/>
  <c r="AC18" i="4"/>
  <c r="AB18" i="4"/>
  <c r="AA18" i="4"/>
  <c r="Z18" i="4"/>
  <c r="Y18" i="4"/>
  <c r="X18" i="4"/>
  <c r="L18" i="4"/>
  <c r="N18" i="4" s="1"/>
  <c r="K18" i="4"/>
  <c r="M18" i="4" s="1"/>
  <c r="D18" i="4"/>
  <c r="C18" i="4"/>
  <c r="AG17" i="4"/>
  <c r="AF17" i="4"/>
  <c r="AE17" i="4"/>
  <c r="AD17" i="4"/>
  <c r="AC17" i="4"/>
  <c r="AB17" i="4"/>
  <c r="AA17" i="4"/>
  <c r="Z17" i="4"/>
  <c r="Y17" i="4"/>
  <c r="X17" i="4"/>
  <c r="L17" i="4"/>
  <c r="N17" i="4" s="1"/>
  <c r="K17" i="4"/>
  <c r="M17" i="4" s="1"/>
  <c r="E17" i="4"/>
  <c r="D17" i="4"/>
  <c r="C17" i="4"/>
  <c r="AG107" i="3"/>
  <c r="AF107" i="3"/>
  <c r="AE107" i="3"/>
  <c r="AD107" i="3"/>
  <c r="AC107" i="3"/>
  <c r="AB107" i="3"/>
  <c r="AA107" i="3"/>
  <c r="Z107" i="3"/>
  <c r="Y107" i="3"/>
  <c r="X107" i="3"/>
  <c r="AG106" i="3"/>
  <c r="AF106" i="3"/>
  <c r="AE106" i="3"/>
  <c r="AD106" i="3"/>
  <c r="AC106" i="3"/>
  <c r="AB106" i="3"/>
  <c r="AA106" i="3"/>
  <c r="Z106" i="3"/>
  <c r="Y106" i="3"/>
  <c r="X106" i="3"/>
  <c r="AG105" i="3"/>
  <c r="AF105" i="3"/>
  <c r="AE105" i="3"/>
  <c r="AD105" i="3"/>
  <c r="AC105" i="3"/>
  <c r="AB105" i="3"/>
  <c r="AA105" i="3"/>
  <c r="Z105" i="3"/>
  <c r="Y105" i="3"/>
  <c r="X105" i="3"/>
  <c r="AG104" i="3"/>
  <c r="AF104" i="3"/>
  <c r="AE104" i="3"/>
  <c r="AD104" i="3"/>
  <c r="AC104" i="3"/>
  <c r="AB104" i="3"/>
  <c r="AA104" i="3"/>
  <c r="Z104" i="3"/>
  <c r="Y104" i="3"/>
  <c r="X104" i="3"/>
  <c r="AG103" i="3"/>
  <c r="AF103" i="3"/>
  <c r="AE103" i="3"/>
  <c r="AD103" i="3"/>
  <c r="AC103" i="3"/>
  <c r="AB103" i="3"/>
  <c r="AA103" i="3"/>
  <c r="Z103" i="3"/>
  <c r="Y103" i="3"/>
  <c r="X103" i="3"/>
  <c r="AG102" i="3"/>
  <c r="AF102" i="3"/>
  <c r="AE102" i="3"/>
  <c r="AD102" i="3"/>
  <c r="AC102" i="3"/>
  <c r="AB102" i="3"/>
  <c r="AA102" i="3"/>
  <c r="Z102" i="3"/>
  <c r="Y102" i="3"/>
  <c r="X102" i="3"/>
  <c r="AG101" i="3"/>
  <c r="AF101" i="3"/>
  <c r="AE101" i="3"/>
  <c r="AD101" i="3"/>
  <c r="AC101" i="3"/>
  <c r="AB101" i="3"/>
  <c r="AA101" i="3"/>
  <c r="Z101" i="3"/>
  <c r="Y101" i="3"/>
  <c r="X101" i="3"/>
  <c r="AG80" i="3"/>
  <c r="AF80" i="3"/>
  <c r="AE80" i="3"/>
  <c r="AD80" i="3"/>
  <c r="AC80" i="3"/>
  <c r="AB80" i="3"/>
  <c r="AA80" i="3"/>
  <c r="Z80" i="3"/>
  <c r="Y80" i="3"/>
  <c r="X80" i="3"/>
  <c r="AG79" i="3"/>
  <c r="AF79" i="3"/>
  <c r="AE79" i="3"/>
  <c r="AD79" i="3"/>
  <c r="AC79" i="3"/>
  <c r="AB79" i="3"/>
  <c r="AA79" i="3"/>
  <c r="Z79" i="3"/>
  <c r="Y79" i="3"/>
  <c r="X79" i="3"/>
  <c r="AG78" i="3"/>
  <c r="AF78" i="3"/>
  <c r="AE78" i="3"/>
  <c r="AD78" i="3"/>
  <c r="AC78" i="3"/>
  <c r="AB78" i="3"/>
  <c r="AA78" i="3"/>
  <c r="Z78" i="3"/>
  <c r="Y78" i="3"/>
  <c r="X78" i="3"/>
  <c r="AG77" i="3"/>
  <c r="AF77" i="3"/>
  <c r="AE77" i="3"/>
  <c r="AD77" i="3"/>
  <c r="AC77" i="3"/>
  <c r="AB77" i="3"/>
  <c r="AA77" i="3"/>
  <c r="Z77" i="3"/>
  <c r="Y77" i="3"/>
  <c r="X77" i="3"/>
  <c r="AG76" i="3"/>
  <c r="AF76" i="3"/>
  <c r="AE76" i="3"/>
  <c r="AD76" i="3"/>
  <c r="AC76" i="3"/>
  <c r="AB76" i="3"/>
  <c r="AA76" i="3"/>
  <c r="Z76" i="3"/>
  <c r="Y76" i="3"/>
  <c r="X76" i="3"/>
  <c r="AG75" i="3"/>
  <c r="AF75" i="3"/>
  <c r="AE75" i="3"/>
  <c r="AD75" i="3"/>
  <c r="AC75" i="3"/>
  <c r="AB75" i="3"/>
  <c r="AA75" i="3"/>
  <c r="Z75" i="3"/>
  <c r="Y75" i="3"/>
  <c r="X75" i="3"/>
  <c r="AG74" i="3"/>
  <c r="AF74" i="3"/>
  <c r="AE74" i="3"/>
  <c r="AD74" i="3"/>
  <c r="AC74" i="3"/>
  <c r="AB74" i="3"/>
  <c r="AA74" i="3"/>
  <c r="Z74" i="3"/>
  <c r="Y74" i="3"/>
  <c r="X74" i="3"/>
  <c r="AG53" i="3"/>
  <c r="AF53" i="3"/>
  <c r="AE53" i="3"/>
  <c r="AD53" i="3"/>
  <c r="AC53" i="3"/>
  <c r="AB53" i="3"/>
  <c r="AA53" i="3"/>
  <c r="Z53" i="3"/>
  <c r="Y53" i="3"/>
  <c r="X53" i="3"/>
  <c r="AG52" i="3"/>
  <c r="AF52" i="3"/>
  <c r="AE52" i="3"/>
  <c r="AD52" i="3"/>
  <c r="AC52" i="3"/>
  <c r="AB52" i="3"/>
  <c r="AA52" i="3"/>
  <c r="Z52" i="3"/>
  <c r="Y52" i="3"/>
  <c r="X52" i="3"/>
  <c r="AG51" i="3"/>
  <c r="AF51" i="3"/>
  <c r="AE51" i="3"/>
  <c r="AD51" i="3"/>
  <c r="AC51" i="3"/>
  <c r="AB51" i="3"/>
  <c r="AA51" i="3"/>
  <c r="Z51" i="3"/>
  <c r="Y51" i="3"/>
  <c r="X51" i="3"/>
  <c r="AG50" i="3"/>
  <c r="AF50" i="3"/>
  <c r="AE50" i="3"/>
  <c r="AD50" i="3"/>
  <c r="AC50" i="3"/>
  <c r="AB50" i="3"/>
  <c r="AA50" i="3"/>
  <c r="Z50" i="3"/>
  <c r="Y50" i="3"/>
  <c r="X50" i="3"/>
  <c r="AG49" i="3"/>
  <c r="AF49" i="3"/>
  <c r="AE49" i="3"/>
  <c r="AD49" i="3"/>
  <c r="AC49" i="3"/>
  <c r="AB49" i="3"/>
  <c r="AA49" i="3"/>
  <c r="Z49" i="3"/>
  <c r="Y49" i="3"/>
  <c r="X49" i="3"/>
  <c r="AG48" i="3"/>
  <c r="AF48" i="3"/>
  <c r="AE48" i="3"/>
  <c r="AD48" i="3"/>
  <c r="AC48" i="3"/>
  <c r="AB48" i="3"/>
  <c r="AA48" i="3"/>
  <c r="Z48" i="3"/>
  <c r="Y48" i="3"/>
  <c r="X48" i="3"/>
  <c r="AG47" i="3"/>
  <c r="AF47" i="3"/>
  <c r="AE47" i="3"/>
  <c r="AD47" i="3"/>
  <c r="AC47" i="3"/>
  <c r="AB47" i="3"/>
  <c r="AA47" i="3"/>
  <c r="Z47" i="3"/>
  <c r="Y47" i="3"/>
  <c r="X47" i="3"/>
  <c r="AG23" i="3"/>
  <c r="AF23" i="3"/>
  <c r="AE23" i="3"/>
  <c r="AD23" i="3"/>
  <c r="AC23" i="3"/>
  <c r="AB23" i="3"/>
  <c r="AA23" i="3"/>
  <c r="Z23" i="3"/>
  <c r="Y23" i="3"/>
  <c r="X23" i="3"/>
  <c r="M23" i="3"/>
  <c r="L23" i="3"/>
  <c r="N23" i="3" s="1"/>
  <c r="K23" i="3"/>
  <c r="D23" i="3"/>
  <c r="C23" i="3"/>
  <c r="AG22" i="3"/>
  <c r="AF22" i="3"/>
  <c r="AE22" i="3"/>
  <c r="AD22" i="3"/>
  <c r="AC22" i="3"/>
  <c r="AB22" i="3"/>
  <c r="AA22" i="3"/>
  <c r="Z22" i="3"/>
  <c r="Y22" i="3"/>
  <c r="X22" i="3"/>
  <c r="L22" i="3"/>
  <c r="N22" i="3" s="1"/>
  <c r="K22" i="3"/>
  <c r="M22" i="3" s="1"/>
  <c r="D22" i="3"/>
  <c r="C22" i="3"/>
  <c r="AG21" i="3"/>
  <c r="AF21" i="3"/>
  <c r="AE21" i="3"/>
  <c r="AD21" i="3"/>
  <c r="AC21" i="3"/>
  <c r="AB21" i="3"/>
  <c r="AA21" i="3"/>
  <c r="Z21" i="3"/>
  <c r="Y21" i="3"/>
  <c r="X21" i="3"/>
  <c r="N21" i="3"/>
  <c r="L21" i="3"/>
  <c r="K21" i="3"/>
  <c r="M21" i="3" s="1"/>
  <c r="D21" i="3"/>
  <c r="C21" i="3"/>
  <c r="AG20" i="3"/>
  <c r="AF20" i="3"/>
  <c r="AE20" i="3"/>
  <c r="AD20" i="3"/>
  <c r="AC20" i="3"/>
  <c r="AB20" i="3"/>
  <c r="AA20" i="3"/>
  <c r="Z20" i="3"/>
  <c r="Y20" i="3"/>
  <c r="X20" i="3"/>
  <c r="L20" i="3"/>
  <c r="N20" i="3" s="1"/>
  <c r="K20" i="3"/>
  <c r="M20" i="3" s="1"/>
  <c r="D20" i="3"/>
  <c r="C20" i="3"/>
  <c r="AG19" i="3"/>
  <c r="AF19" i="3"/>
  <c r="AE19" i="3"/>
  <c r="AD19" i="3"/>
  <c r="AC19" i="3"/>
  <c r="AB19" i="3"/>
  <c r="AA19" i="3"/>
  <c r="Z19" i="3"/>
  <c r="Y19" i="3"/>
  <c r="X19" i="3"/>
  <c r="L19" i="3"/>
  <c r="N19" i="3" s="1"/>
  <c r="K19" i="3"/>
  <c r="M19" i="3" s="1"/>
  <c r="D19" i="3"/>
  <c r="C19" i="3"/>
  <c r="AG18" i="3"/>
  <c r="AF18" i="3"/>
  <c r="AE18" i="3"/>
  <c r="AD18" i="3"/>
  <c r="AC18" i="3"/>
  <c r="AB18" i="3"/>
  <c r="AA18" i="3"/>
  <c r="Z18" i="3"/>
  <c r="Y18" i="3"/>
  <c r="X18" i="3"/>
  <c r="L18" i="3"/>
  <c r="N18" i="3" s="1"/>
  <c r="K18" i="3"/>
  <c r="M18" i="3" s="1"/>
  <c r="D18" i="3"/>
  <c r="C18" i="3"/>
  <c r="AG17" i="3"/>
  <c r="AF17" i="3"/>
  <c r="AE17" i="3"/>
  <c r="AD17" i="3"/>
  <c r="AC17" i="3"/>
  <c r="AB17" i="3"/>
  <c r="AA17" i="3"/>
  <c r="Z17" i="3"/>
  <c r="Y17" i="3"/>
  <c r="X17" i="3"/>
  <c r="L17" i="3"/>
  <c r="N17" i="3" s="1"/>
  <c r="K17" i="3"/>
  <c r="M17" i="3" s="1"/>
  <c r="E17" i="3"/>
  <c r="D17" i="3"/>
  <c r="C17" i="3"/>
  <c r="AG107" i="2"/>
  <c r="AF107" i="2"/>
  <c r="AE107" i="2"/>
  <c r="AD107" i="2"/>
  <c r="AC107" i="2"/>
  <c r="AB107" i="2"/>
  <c r="AA107" i="2"/>
  <c r="Z107" i="2"/>
  <c r="Y107" i="2"/>
  <c r="X107" i="2"/>
  <c r="AG106" i="2"/>
  <c r="AF106" i="2"/>
  <c r="AE106" i="2"/>
  <c r="AD106" i="2"/>
  <c r="AC106" i="2"/>
  <c r="AB106" i="2"/>
  <c r="AA106" i="2"/>
  <c r="Z106" i="2"/>
  <c r="Y106" i="2"/>
  <c r="X106" i="2"/>
  <c r="AG105" i="2"/>
  <c r="AF105" i="2"/>
  <c r="AE105" i="2"/>
  <c r="AD105" i="2"/>
  <c r="AC105" i="2"/>
  <c r="AB105" i="2"/>
  <c r="AA105" i="2"/>
  <c r="Z105" i="2"/>
  <c r="Y105" i="2"/>
  <c r="X105" i="2"/>
  <c r="AG104" i="2"/>
  <c r="AF104" i="2"/>
  <c r="AE104" i="2"/>
  <c r="AD104" i="2"/>
  <c r="AC104" i="2"/>
  <c r="AB104" i="2"/>
  <c r="AA104" i="2"/>
  <c r="Z104" i="2"/>
  <c r="Y104" i="2"/>
  <c r="X104" i="2"/>
  <c r="AG103" i="2"/>
  <c r="AF103" i="2"/>
  <c r="AE103" i="2"/>
  <c r="AD103" i="2"/>
  <c r="AC103" i="2"/>
  <c r="AB103" i="2"/>
  <c r="AA103" i="2"/>
  <c r="Z103" i="2"/>
  <c r="Y103" i="2"/>
  <c r="X103" i="2"/>
  <c r="AG102" i="2"/>
  <c r="AF102" i="2"/>
  <c r="AE102" i="2"/>
  <c r="AD102" i="2"/>
  <c r="AC102" i="2"/>
  <c r="AB102" i="2"/>
  <c r="AA102" i="2"/>
  <c r="Z102" i="2"/>
  <c r="Y102" i="2"/>
  <c r="X102" i="2"/>
  <c r="AG101" i="2"/>
  <c r="AF101" i="2"/>
  <c r="AE101" i="2"/>
  <c r="AD101" i="2"/>
  <c r="AC101" i="2"/>
  <c r="AB101" i="2"/>
  <c r="AA101" i="2"/>
  <c r="Z101" i="2"/>
  <c r="Y101" i="2"/>
  <c r="X101" i="2"/>
  <c r="AG80" i="2"/>
  <c r="AF80" i="2"/>
  <c r="AE80" i="2"/>
  <c r="AD80" i="2"/>
  <c r="AC80" i="2"/>
  <c r="AB80" i="2"/>
  <c r="AA80" i="2"/>
  <c r="Z80" i="2"/>
  <c r="Y80" i="2"/>
  <c r="X80" i="2"/>
  <c r="AG79" i="2"/>
  <c r="AF79" i="2"/>
  <c r="AE79" i="2"/>
  <c r="AD79" i="2"/>
  <c r="AC79" i="2"/>
  <c r="AB79" i="2"/>
  <c r="AA79" i="2"/>
  <c r="Z79" i="2"/>
  <c r="Y79" i="2"/>
  <c r="X79" i="2"/>
  <c r="AG78" i="2"/>
  <c r="AF78" i="2"/>
  <c r="AE78" i="2"/>
  <c r="AD78" i="2"/>
  <c r="AC78" i="2"/>
  <c r="AB78" i="2"/>
  <c r="AA78" i="2"/>
  <c r="Z78" i="2"/>
  <c r="Y78" i="2"/>
  <c r="X78" i="2"/>
  <c r="AG77" i="2"/>
  <c r="AF77" i="2"/>
  <c r="AE77" i="2"/>
  <c r="AD77" i="2"/>
  <c r="AC77" i="2"/>
  <c r="AB77" i="2"/>
  <c r="AA77" i="2"/>
  <c r="Z77" i="2"/>
  <c r="Y77" i="2"/>
  <c r="X77" i="2"/>
  <c r="AG76" i="2"/>
  <c r="AF76" i="2"/>
  <c r="AE76" i="2"/>
  <c r="AD76" i="2"/>
  <c r="AC76" i="2"/>
  <c r="AB76" i="2"/>
  <c r="AA76" i="2"/>
  <c r="Z76" i="2"/>
  <c r="Y76" i="2"/>
  <c r="X76" i="2"/>
  <c r="AG75" i="2"/>
  <c r="AF75" i="2"/>
  <c r="AE75" i="2"/>
  <c r="AD75" i="2"/>
  <c r="AC75" i="2"/>
  <c r="AB75" i="2"/>
  <c r="AA75" i="2"/>
  <c r="Z75" i="2"/>
  <c r="Y75" i="2"/>
  <c r="X75" i="2"/>
  <c r="AG74" i="2"/>
  <c r="AF74" i="2"/>
  <c r="AE74" i="2"/>
  <c r="AD74" i="2"/>
  <c r="AC74" i="2"/>
  <c r="AB74" i="2"/>
  <c r="AA74" i="2"/>
  <c r="Z74" i="2"/>
  <c r="Y74" i="2"/>
  <c r="X74" i="2"/>
  <c r="AG53" i="2"/>
  <c r="AF53" i="2"/>
  <c r="AE53" i="2"/>
  <c r="AD53" i="2"/>
  <c r="AC53" i="2"/>
  <c r="AB53" i="2"/>
  <c r="AA53" i="2"/>
  <c r="Z53" i="2"/>
  <c r="Y53" i="2"/>
  <c r="X53" i="2"/>
  <c r="AG52" i="2"/>
  <c r="AF52" i="2"/>
  <c r="AE52" i="2"/>
  <c r="AD52" i="2"/>
  <c r="AC52" i="2"/>
  <c r="AB52" i="2"/>
  <c r="AA52" i="2"/>
  <c r="Z52" i="2"/>
  <c r="Y52" i="2"/>
  <c r="X52" i="2"/>
  <c r="AG51" i="2"/>
  <c r="AF51" i="2"/>
  <c r="AE51" i="2"/>
  <c r="AD51" i="2"/>
  <c r="AC51" i="2"/>
  <c r="AB51" i="2"/>
  <c r="AA51" i="2"/>
  <c r="Z51" i="2"/>
  <c r="Y51" i="2"/>
  <c r="X51" i="2"/>
  <c r="AG50" i="2"/>
  <c r="AF50" i="2"/>
  <c r="AE50" i="2"/>
  <c r="AD50" i="2"/>
  <c r="AC50" i="2"/>
  <c r="AB50" i="2"/>
  <c r="AA50" i="2"/>
  <c r="Z50" i="2"/>
  <c r="Y50" i="2"/>
  <c r="X50" i="2"/>
  <c r="AG49" i="2"/>
  <c r="AF49" i="2"/>
  <c r="AE49" i="2"/>
  <c r="AD49" i="2"/>
  <c r="AC49" i="2"/>
  <c r="AB49" i="2"/>
  <c r="AA49" i="2"/>
  <c r="Z49" i="2"/>
  <c r="Y49" i="2"/>
  <c r="X49" i="2"/>
  <c r="AG48" i="2"/>
  <c r="AF48" i="2"/>
  <c r="AE48" i="2"/>
  <c r="AD48" i="2"/>
  <c r="AC48" i="2"/>
  <c r="AB48" i="2"/>
  <c r="AA48" i="2"/>
  <c r="Z48" i="2"/>
  <c r="Y48" i="2"/>
  <c r="X48" i="2"/>
  <c r="AG47" i="2"/>
  <c r="AF47" i="2"/>
  <c r="AE47" i="2"/>
  <c r="AD47" i="2"/>
  <c r="AC47" i="2"/>
  <c r="AB47" i="2"/>
  <c r="AA47" i="2"/>
  <c r="Z47" i="2"/>
  <c r="Y47" i="2"/>
  <c r="X47" i="2"/>
  <c r="AG23" i="2"/>
  <c r="AF23" i="2"/>
  <c r="AE23" i="2"/>
  <c r="AD23" i="2"/>
  <c r="AC23" i="2"/>
  <c r="AB23" i="2"/>
  <c r="AA23" i="2"/>
  <c r="Z23" i="2"/>
  <c r="Y23" i="2"/>
  <c r="X23" i="2"/>
  <c r="L23" i="2"/>
  <c r="N23" i="2" s="1"/>
  <c r="K23" i="2"/>
  <c r="M23" i="2" s="1"/>
  <c r="AG22" i="2"/>
  <c r="AF22" i="2"/>
  <c r="AE22" i="2"/>
  <c r="AD22" i="2"/>
  <c r="AC22" i="2"/>
  <c r="AB22" i="2"/>
  <c r="AA22" i="2"/>
  <c r="Z22" i="2"/>
  <c r="Y22" i="2"/>
  <c r="X22" i="2"/>
  <c r="L22" i="2"/>
  <c r="N22" i="2" s="1"/>
  <c r="K22" i="2"/>
  <c r="M22" i="2" s="1"/>
  <c r="D22" i="2"/>
  <c r="C22" i="2"/>
  <c r="AG21" i="2"/>
  <c r="AF21" i="2"/>
  <c r="AE21" i="2"/>
  <c r="AD21" i="2"/>
  <c r="AC21" i="2"/>
  <c r="AB21" i="2"/>
  <c r="AA21" i="2"/>
  <c r="Z21" i="2"/>
  <c r="Y21" i="2"/>
  <c r="X21" i="2"/>
  <c r="L21" i="2"/>
  <c r="N21" i="2" s="1"/>
  <c r="K21" i="2"/>
  <c r="M21" i="2" s="1"/>
  <c r="D21" i="2"/>
  <c r="C21" i="2"/>
  <c r="AG20" i="2"/>
  <c r="AF20" i="2"/>
  <c r="AE20" i="2"/>
  <c r="AD20" i="2"/>
  <c r="AC20" i="2"/>
  <c r="AB20" i="2"/>
  <c r="AA20" i="2"/>
  <c r="Z20" i="2"/>
  <c r="Y20" i="2"/>
  <c r="X20" i="2"/>
  <c r="L20" i="2"/>
  <c r="N20" i="2" s="1"/>
  <c r="K20" i="2"/>
  <c r="M20" i="2" s="1"/>
  <c r="D20" i="2"/>
  <c r="C20" i="2"/>
  <c r="AG19" i="2"/>
  <c r="AF19" i="2"/>
  <c r="AE19" i="2"/>
  <c r="AD19" i="2"/>
  <c r="AC19" i="2"/>
  <c r="AB19" i="2"/>
  <c r="AA19" i="2"/>
  <c r="Z19" i="2"/>
  <c r="Y19" i="2"/>
  <c r="X19" i="2"/>
  <c r="L19" i="2"/>
  <c r="N19" i="2" s="1"/>
  <c r="K19" i="2"/>
  <c r="M19" i="2" s="1"/>
  <c r="D19" i="2"/>
  <c r="C19" i="2"/>
  <c r="AG18" i="2"/>
  <c r="AF18" i="2"/>
  <c r="AE18" i="2"/>
  <c r="AD18" i="2"/>
  <c r="AC18" i="2"/>
  <c r="AB18" i="2"/>
  <c r="AA18" i="2"/>
  <c r="Z18" i="2"/>
  <c r="Y18" i="2"/>
  <c r="X18" i="2"/>
  <c r="L18" i="2"/>
  <c r="N18" i="2" s="1"/>
  <c r="K18" i="2"/>
  <c r="M18" i="2" s="1"/>
  <c r="D18" i="2"/>
  <c r="C18" i="2"/>
  <c r="AG17" i="2"/>
  <c r="AF17" i="2"/>
  <c r="AE17" i="2"/>
  <c r="AD17" i="2"/>
  <c r="AC17" i="2"/>
  <c r="AB17" i="2"/>
  <c r="AA17" i="2"/>
  <c r="Z17" i="2"/>
  <c r="Y17" i="2"/>
  <c r="X17" i="2"/>
  <c r="L17" i="2"/>
  <c r="N17" i="2" s="1"/>
  <c r="K17" i="2"/>
  <c r="E17" i="2"/>
  <c r="D17" i="2"/>
  <c r="C17" i="2"/>
  <c r="H8" i="1"/>
  <c r="H9" i="1"/>
  <c r="H10" i="1"/>
  <c r="H7" i="1"/>
  <c r="M24" i="6" l="1"/>
  <c r="N24" i="6"/>
  <c r="K24" i="6"/>
  <c r="L24" i="6"/>
  <c r="N24" i="7"/>
  <c r="M24" i="7"/>
  <c r="K24" i="7"/>
  <c r="L24" i="7"/>
  <c r="K24" i="5"/>
  <c r="N24" i="5"/>
  <c r="M17" i="5"/>
  <c r="M24" i="5" s="1"/>
  <c r="J27" i="5" s="1"/>
  <c r="L24" i="5"/>
  <c r="L24" i="4"/>
  <c r="M24" i="4"/>
  <c r="N24" i="4"/>
  <c r="K24" i="4"/>
  <c r="N24" i="2"/>
  <c r="K24" i="2"/>
  <c r="L24" i="2"/>
  <c r="M17" i="2"/>
  <c r="M24" i="2" s="1"/>
  <c r="N24" i="3"/>
  <c r="M24" i="3"/>
  <c r="K24" i="3"/>
  <c r="L24" i="3"/>
  <c r="J27" i="6" l="1"/>
  <c r="J27" i="7"/>
  <c r="J27" i="4"/>
  <c r="J27" i="3"/>
</calcChain>
</file>

<file path=xl/sharedStrings.xml><?xml version="1.0" encoding="utf-8"?>
<sst xmlns="http://schemas.openxmlformats.org/spreadsheetml/2006/main" count="385" uniqueCount="95">
  <si>
    <t>Ruskeasuo, Helsinki</t>
  </si>
  <si>
    <t>RN</t>
  </si>
  <si>
    <t>Seura</t>
  </si>
  <si>
    <t>Sija</t>
  </si>
  <si>
    <t>SM6</t>
  </si>
  <si>
    <t>KoKa</t>
  </si>
  <si>
    <t>SM7</t>
  </si>
  <si>
    <t>1D2</t>
  </si>
  <si>
    <t>1D3</t>
  </si>
  <si>
    <t>Ottelu</t>
  </si>
  <si>
    <t>Aloitus</t>
  </si>
  <si>
    <t>1-3</t>
  </si>
  <si>
    <t>Klo 9.30</t>
  </si>
  <si>
    <t>2-4</t>
  </si>
  <si>
    <t>1-4</t>
  </si>
  <si>
    <t>Klo 11.15</t>
  </si>
  <si>
    <t>2-3</t>
  </si>
  <si>
    <t>1-2</t>
  </si>
  <si>
    <t>3-4</t>
  </si>
  <si>
    <t>Klo 14.15</t>
  </si>
  <si>
    <t>Mestaruussarjan karsinta (kevät 2025)</t>
  </si>
  <si>
    <t>Lauantai 26.4.2025 klo 9.30</t>
  </si>
  <si>
    <t>TIP-70</t>
  </si>
  <si>
    <t>PT Jyväskylä</t>
  </si>
  <si>
    <t>TuKa 2</t>
  </si>
  <si>
    <t>Tulos</t>
  </si>
  <si>
    <t>Lopputulokset</t>
  </si>
  <si>
    <t>1.</t>
  </si>
  <si>
    <t>2.</t>
  </si>
  <si>
    <t>3.</t>
  </si>
  <si>
    <t>4.</t>
  </si>
  <si>
    <t>Mestaruussarjaan</t>
  </si>
  <si>
    <t>1-divisioonaan</t>
  </si>
  <si>
    <t>Suomen Pöytätennisliitto ry - SPTL</t>
  </si>
  <si>
    <t>PÄIVÄMÄÄRÄ</t>
  </si>
  <si>
    <t>PARAS SEITSEMÄSTÄ PÖYTÄKIRJA</t>
  </si>
  <si>
    <t>Lohko</t>
  </si>
  <si>
    <t>Täytä joukkueen nimi ja pelaajanimet kokonaan</t>
  </si>
  <si>
    <t>Täytä D/V-pelaajan nimi vain jos hän pelaa 6. kaksinpelissä!</t>
  </si>
  <si>
    <t>Joukkue</t>
  </si>
  <si>
    <t>A</t>
  </si>
  <si>
    <t>X</t>
  </si>
  <si>
    <t>B</t>
  </si>
  <si>
    <t>Y</t>
  </si>
  <si>
    <t>C</t>
  </si>
  <si>
    <t>Z</t>
  </si>
  <si>
    <t>Koneesi tietoturva-asetukset saattavat estää makrojen käytön (salli makrot)</t>
  </si>
  <si>
    <t>D</t>
  </si>
  <si>
    <t>V</t>
  </si>
  <si>
    <t>Nelinpeli</t>
  </si>
  <si>
    <t xml:space="preserve">Yhdessä sarjaottelussa saa pelata korkeintaan viisi eri pelaajaa </t>
  </si>
  <si>
    <t>Vain erän jäännöspisteet (-0:n eteen tekstimuotoilupilkku)</t>
  </si>
  <si>
    <t>Ottelut</t>
  </si>
  <si>
    <t xml:space="preserve">1. </t>
  </si>
  <si>
    <t xml:space="preserve">3. </t>
  </si>
  <si>
    <t xml:space="preserve">4. </t>
  </si>
  <si>
    <t xml:space="preserve">5. </t>
  </si>
  <si>
    <t>Erät</t>
  </si>
  <si>
    <t>K</t>
  </si>
  <si>
    <t>Pisteiden laskennan apualue</t>
  </si>
  <si>
    <t>A-X</t>
  </si>
  <si>
    <t>B-Y</t>
  </si>
  <si>
    <t>C-Z</t>
  </si>
  <si>
    <t>A-Y</t>
  </si>
  <si>
    <t>C-X</t>
  </si>
  <si>
    <t>B/D-Z/V</t>
  </si>
  <si>
    <t>Nelinp</t>
  </si>
  <si>
    <t>Allekirjoitukset</t>
  </si>
  <si>
    <t>Kotijoukkue</t>
  </si>
  <si>
    <t>Vierasjoukkue</t>
  </si>
  <si>
    <t>Tuomari</t>
  </si>
  <si>
    <t>Voittaja</t>
  </si>
  <si>
    <t>3 pisteen voitot</t>
  </si>
  <si>
    <t>2 pisteen voitot</t>
  </si>
  <si>
    <t>1 pisteen tappiot</t>
  </si>
  <si>
    <t>Pisteet</t>
  </si>
  <si>
    <t>Nro</t>
  </si>
  <si>
    <t>Joni Aaltonen</t>
  </si>
  <si>
    <t>Juhani Taskinen</t>
  </si>
  <si>
    <t>Jouko Manni</t>
  </si>
  <si>
    <t>Juho Kahlos</t>
  </si>
  <si>
    <t>Aleksi Mustonen</t>
  </si>
  <si>
    <t>Samuli Soine</t>
  </si>
  <si>
    <t>5-0</t>
  </si>
  <si>
    <t>4-3</t>
  </si>
  <si>
    <t>Mihkel Pae</t>
  </si>
  <si>
    <t>Andrei Maltizov</t>
  </si>
  <si>
    <t>Juhana Tuuttila</t>
  </si>
  <si>
    <t>Matias Vesalainen</t>
  </si>
  <si>
    <t>Rasmus Vesalainen</t>
  </si>
  <si>
    <t>Esa Kanasuo</t>
  </si>
  <si>
    <t>Vesalainen/Vesalainen</t>
  </si>
  <si>
    <t>Pae/Maltizov</t>
  </si>
  <si>
    <t>5-1</t>
  </si>
  <si>
    <t>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</si>
</sst>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dd/mm/yyyy"/>
  </numFmts>
  <fonts count="24">
    <font>
      <sz val="11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SWISS"/>
      <family val="2"/>
      <charset val="1"/>
    </font>
    <font>
      <sz val="10"/>
      <color indexed="8"/>
      <name val="SWISS"/>
      <family val="2"/>
      <charset val="1"/>
    </font>
    <font>
      <i/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Calibri"/>
      <family val="2"/>
      <charset val="1"/>
    </font>
    <font>
      <b/>
      <sz val="10"/>
      <color indexed="8"/>
      <name val="SWISS"/>
      <family val="2"/>
      <charset val="1"/>
    </font>
    <font>
      <b/>
      <sz val="11"/>
      <color indexed="8"/>
      <name val="Calibri"/>
      <family val="2"/>
      <charset val="1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rgb="FFBDD7EE"/>
        <bgColor indexed="22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4" fillId="0" borderId="0"/>
    <xf numFmtId="164" fontId="7" fillId="0" borderId="0"/>
    <xf numFmtId="0" fontId="11" fillId="0" borderId="0"/>
  </cellStyleXfs>
  <cellXfs count="110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0" xfId="0" applyNumberForma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3" fillId="0" borderId="13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1" fontId="3" fillId="0" borderId="12" xfId="0" applyNumberFormat="1" applyFont="1" applyBorder="1" applyAlignment="1">
      <alignment horizontal="left"/>
    </xf>
    <xf numFmtId="0" fontId="4" fillId="0" borderId="14" xfId="1" applyBorder="1"/>
    <xf numFmtId="0" fontId="5" fillId="0" borderId="15" xfId="1" applyFont="1" applyBorder="1"/>
    <xf numFmtId="0" fontId="4" fillId="0" borderId="15" xfId="1" applyBorder="1"/>
    <xf numFmtId="0" fontId="4" fillId="0" borderId="0" xfId="1"/>
    <xf numFmtId="0" fontId="4" fillId="0" borderId="16" xfId="1" applyBorder="1"/>
    <xf numFmtId="0" fontId="6" fillId="0" borderId="17" xfId="1" applyFont="1" applyBorder="1"/>
    <xf numFmtId="0" fontId="5" fillId="0" borderId="18" xfId="1" applyFont="1" applyBorder="1"/>
    <xf numFmtId="0" fontId="4" fillId="0" borderId="19" xfId="1" applyBorder="1"/>
    <xf numFmtId="0" fontId="9" fillId="0" borderId="0" xfId="1" applyFont="1" applyAlignment="1">
      <alignment horizontal="left"/>
    </xf>
    <xf numFmtId="0" fontId="10" fillId="0" borderId="0" xfId="1" applyFont="1"/>
    <xf numFmtId="0" fontId="12" fillId="0" borderId="0" xfId="3" applyFont="1"/>
    <xf numFmtId="0" fontId="6" fillId="0" borderId="21" xfId="1" applyFont="1" applyBorder="1"/>
    <xf numFmtId="0" fontId="5" fillId="0" borderId="22" xfId="1" applyFont="1" applyBorder="1"/>
    <xf numFmtId="0" fontId="4" fillId="0" borderId="23" xfId="1" applyBorder="1"/>
    <xf numFmtId="0" fontId="13" fillId="0" borderId="0" xfId="1" applyFont="1"/>
    <xf numFmtId="0" fontId="9" fillId="0" borderId="0" xfId="1" applyFont="1"/>
    <xf numFmtId="0" fontId="14" fillId="0" borderId="0" xfId="1" applyFont="1"/>
    <xf numFmtId="0" fontId="6" fillId="0" borderId="0" xfId="1" applyFont="1"/>
    <xf numFmtId="0" fontId="15" fillId="0" borderId="25" xfId="3" applyFont="1" applyBorder="1" applyAlignment="1">
      <alignment horizontal="center"/>
    </xf>
    <xf numFmtId="0" fontId="17" fillId="0" borderId="27" xfId="3" applyFont="1" applyBorder="1" applyAlignment="1">
      <alignment horizontal="center"/>
    </xf>
    <xf numFmtId="0" fontId="17" fillId="0" borderId="30" xfId="3" applyFont="1" applyBorder="1" applyAlignment="1">
      <alignment horizontal="center"/>
    </xf>
    <xf numFmtId="0" fontId="18" fillId="0" borderId="0" xfId="1" applyFont="1"/>
    <xf numFmtId="0" fontId="17" fillId="0" borderId="0" xfId="3" applyFont="1" applyAlignment="1">
      <alignment horizontal="center"/>
    </xf>
    <xf numFmtId="164" fontId="8" fillId="0" borderId="0" xfId="2" applyFont="1" applyAlignment="1" applyProtection="1">
      <alignment horizontal="left"/>
      <protection locked="0"/>
    </xf>
    <xf numFmtId="0" fontId="17" fillId="0" borderId="32" xfId="3" applyFont="1" applyBorder="1" applyAlignment="1">
      <alignment horizontal="center"/>
    </xf>
    <xf numFmtId="0" fontId="15" fillId="0" borderId="17" xfId="3" applyFont="1" applyBorder="1" applyAlignment="1">
      <alignment horizontal="left"/>
    </xf>
    <xf numFmtId="0" fontId="15" fillId="0" borderId="18" xfId="3" applyFont="1" applyBorder="1" applyAlignment="1">
      <alignment horizontal="left"/>
    </xf>
    <xf numFmtId="0" fontId="15" fillId="0" borderId="19" xfId="3" applyFont="1" applyBorder="1" applyAlignment="1">
      <alignment horizontal="left"/>
    </xf>
    <xf numFmtId="0" fontId="15" fillId="0" borderId="20" xfId="3" applyFont="1" applyBorder="1" applyAlignment="1">
      <alignment horizontal="left"/>
    </xf>
    <xf numFmtId="0" fontId="11" fillId="0" borderId="35" xfId="3" applyBorder="1"/>
    <xf numFmtId="0" fontId="11" fillId="0" borderId="30" xfId="3" applyBorder="1"/>
    <xf numFmtId="0" fontId="4" fillId="2" borderId="0" xfId="1" applyFill="1"/>
    <xf numFmtId="0" fontId="19" fillId="0" borderId="0" xfId="1" applyFont="1"/>
    <xf numFmtId="0" fontId="5" fillId="0" borderId="0" xfId="1" applyFont="1" applyAlignment="1">
      <alignment horizontal="left"/>
    </xf>
    <xf numFmtId="0" fontId="20" fillId="0" borderId="0" xfId="1" applyFont="1"/>
    <xf numFmtId="0" fontId="18" fillId="0" borderId="38" xfId="1" applyFont="1" applyBorder="1" applyAlignment="1">
      <alignment horizontal="center"/>
    </xf>
    <xf numFmtId="0" fontId="20" fillId="0" borderId="38" xfId="1" applyFont="1" applyBorder="1" applyAlignment="1">
      <alignment horizontal="center"/>
    </xf>
    <xf numFmtId="0" fontId="20" fillId="0" borderId="29" xfId="1" applyFont="1" applyBorder="1" applyAlignment="1">
      <alignment horizontal="center"/>
    </xf>
    <xf numFmtId="0" fontId="4" fillId="0" borderId="0" xfId="1" applyProtection="1">
      <protection hidden="1"/>
    </xf>
    <xf numFmtId="0" fontId="4" fillId="0" borderId="39" xfId="1" applyBorder="1"/>
    <xf numFmtId="0" fontId="4" fillId="0" borderId="40" xfId="1" applyBorder="1"/>
    <xf numFmtId="0" fontId="4" fillId="0" borderId="14" xfId="1" applyBorder="1" applyAlignment="1">
      <alignment horizontal="center"/>
    </xf>
    <xf numFmtId="0" fontId="4" fillId="0" borderId="42" xfId="1" applyBorder="1" applyAlignment="1">
      <alignment horizontal="center"/>
    </xf>
    <xf numFmtId="0" fontId="20" fillId="0" borderId="40" xfId="1" applyFont="1" applyBorder="1" applyAlignment="1">
      <alignment horizontal="center"/>
    </xf>
    <xf numFmtId="0" fontId="13" fillId="3" borderId="43" xfId="1" applyFont="1" applyFill="1" applyBorder="1"/>
    <xf numFmtId="0" fontId="13" fillId="0" borderId="44" xfId="1" applyFont="1" applyBorder="1"/>
    <xf numFmtId="0" fontId="18" fillId="0" borderId="45" xfId="1" applyFont="1" applyBorder="1" applyAlignment="1">
      <alignment horizontal="center"/>
    </xf>
    <xf numFmtId="0" fontId="4" fillId="0" borderId="46" xfId="1" applyBorder="1"/>
    <xf numFmtId="0" fontId="4" fillId="0" borderId="29" xfId="1" applyBorder="1" applyAlignment="1">
      <alignment horizontal="center"/>
    </xf>
    <xf numFmtId="0" fontId="20" fillId="0" borderId="47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0" fontId="13" fillId="0" borderId="40" xfId="1" applyFont="1" applyBorder="1"/>
    <xf numFmtId="0" fontId="4" fillId="0" borderId="46" xfId="1" applyBorder="1" applyAlignment="1">
      <alignment horizontal="left"/>
    </xf>
    <xf numFmtId="0" fontId="20" fillId="0" borderId="29" xfId="1" applyFont="1" applyBorder="1"/>
    <xf numFmtId="0" fontId="4" fillId="0" borderId="38" xfId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21" fillId="0" borderId="0" xfId="1" applyFont="1"/>
    <xf numFmtId="0" fontId="4" fillId="4" borderId="16" xfId="1" applyFill="1" applyBorder="1"/>
    <xf numFmtId="0" fontId="4" fillId="4" borderId="0" xfId="1" applyFill="1" applyProtection="1">
      <protection locked="0"/>
    </xf>
    <xf numFmtId="0" fontId="4" fillId="0" borderId="37" xfId="1" applyBorder="1"/>
    <xf numFmtId="0" fontId="4" fillId="0" borderId="51" xfId="1" applyBorder="1" applyProtection="1">
      <protection locked="0"/>
    </xf>
    <xf numFmtId="0" fontId="23" fillId="0" borderId="18" xfId="1" applyFont="1" applyBorder="1" applyAlignment="1" applyProtection="1">
      <alignment horizontal="left" vertical="center" indent="2"/>
      <protection locked="0"/>
    </xf>
    <xf numFmtId="0" fontId="11" fillId="5" borderId="25" xfId="3" applyFill="1" applyBorder="1" applyAlignment="1" applyProtection="1">
      <alignment horizontal="center"/>
      <protection locked="0"/>
    </xf>
    <xf numFmtId="0" fontId="11" fillId="5" borderId="41" xfId="3" applyFill="1" applyBorder="1" applyAlignment="1" applyProtection="1">
      <alignment horizontal="center"/>
      <protection locked="0"/>
    </xf>
    <xf numFmtId="0" fontId="11" fillId="5" borderId="20" xfId="3" applyFill="1" applyBorder="1" applyAlignment="1" applyProtection="1">
      <alignment horizontal="center"/>
      <protection locked="0"/>
    </xf>
    <xf numFmtId="0" fontId="11" fillId="5" borderId="27" xfId="3" applyFill="1" applyBorder="1" applyAlignment="1" applyProtection="1">
      <alignment horizontal="center"/>
      <protection locked="0"/>
    </xf>
    <xf numFmtId="0" fontId="11" fillId="5" borderId="38" xfId="3" applyFill="1" applyBorder="1" applyAlignment="1" applyProtection="1">
      <alignment horizontal="center"/>
      <protection locked="0"/>
    </xf>
    <xf numFmtId="0" fontId="11" fillId="5" borderId="29" xfId="3" applyFill="1" applyBorder="1" applyAlignment="1" applyProtection="1">
      <alignment horizontal="center"/>
      <protection locked="0"/>
    </xf>
    <xf numFmtId="0" fontId="11" fillId="5" borderId="30" xfId="3" applyFill="1" applyBorder="1" applyAlignment="1" applyProtection="1">
      <alignment horizontal="center"/>
      <protection locked="0"/>
    </xf>
    <xf numFmtId="0" fontId="11" fillId="5" borderId="48" xfId="3" applyFill="1" applyBorder="1" applyAlignment="1" applyProtection="1">
      <alignment horizontal="center"/>
      <protection locked="0"/>
    </xf>
    <xf numFmtId="0" fontId="11" fillId="5" borderId="24" xfId="3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22" fillId="0" borderId="50" xfId="1" applyFont="1" applyBorder="1" applyAlignment="1">
      <alignment horizontal="left" vertical="center" indent="2"/>
    </xf>
    <xf numFmtId="164" fontId="8" fillId="5" borderId="28" xfId="2" applyFont="1" applyFill="1" applyBorder="1" applyAlignment="1" applyProtection="1">
      <alignment horizontal="left"/>
      <protection locked="0"/>
    </xf>
    <xf numFmtId="164" fontId="8" fillId="5" borderId="29" xfId="2" applyFont="1" applyFill="1" applyBorder="1" applyAlignment="1" applyProtection="1">
      <alignment horizontal="left"/>
      <protection locked="0"/>
    </xf>
    <xf numFmtId="164" fontId="8" fillId="5" borderId="31" xfId="2" applyFont="1" applyFill="1" applyBorder="1" applyAlignment="1" applyProtection="1">
      <alignment horizontal="left"/>
      <protection locked="0"/>
    </xf>
    <xf numFmtId="164" fontId="8" fillId="5" borderId="24" xfId="2" applyFont="1" applyFill="1" applyBorder="1" applyAlignment="1" applyProtection="1">
      <alignment horizontal="left"/>
      <protection locked="0"/>
    </xf>
    <xf numFmtId="164" fontId="8" fillId="5" borderId="33" xfId="2" applyFont="1" applyFill="1" applyBorder="1" applyAlignment="1" applyProtection="1">
      <alignment horizontal="left"/>
      <protection locked="0"/>
    </xf>
    <xf numFmtId="164" fontId="8" fillId="5" borderId="34" xfId="2" applyFont="1" applyFill="1" applyBorder="1" applyAlignment="1" applyProtection="1">
      <alignment horizontal="left"/>
      <protection locked="0"/>
    </xf>
    <xf numFmtId="164" fontId="8" fillId="5" borderId="36" xfId="2" applyFont="1" applyFill="1" applyBorder="1" applyAlignment="1" applyProtection="1">
      <alignment horizontal="left"/>
      <protection locked="0"/>
    </xf>
    <xf numFmtId="164" fontId="8" fillId="5" borderId="37" xfId="2" applyFont="1" applyFill="1" applyBorder="1" applyAlignment="1" applyProtection="1">
      <alignment horizontal="left"/>
      <protection locked="0"/>
    </xf>
    <xf numFmtId="0" fontId="6" fillId="0" borderId="38" xfId="1" applyFont="1" applyBorder="1" applyAlignment="1">
      <alignment horizontal="center"/>
    </xf>
    <xf numFmtId="165" fontId="8" fillId="5" borderId="20" xfId="2" applyNumberFormat="1" applyFont="1" applyFill="1" applyBorder="1" applyAlignment="1" applyProtection="1">
      <alignment horizontal="left"/>
      <protection locked="0"/>
    </xf>
    <xf numFmtId="49" fontId="8" fillId="5" borderId="24" xfId="2" applyNumberFormat="1" applyFont="1" applyFill="1" applyBorder="1" applyAlignment="1" applyProtection="1">
      <alignment horizontal="left"/>
      <protection locked="0"/>
    </xf>
    <xf numFmtId="164" fontId="16" fillId="5" borderId="26" xfId="2" applyFont="1" applyFill="1" applyBorder="1" applyAlignment="1" applyProtection="1">
      <alignment horizontal="left"/>
      <protection locked="0"/>
    </xf>
    <xf numFmtId="164" fontId="16" fillId="5" borderId="20" xfId="2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</cellXfs>
  <cellStyles count="4">
    <cellStyle name="Excel Built-in Normal" xfId="3" xr:uid="{D9E36BA6-21A5-404A-87C9-FF1568243311}"/>
    <cellStyle name="Normaali" xfId="0" builtinId="0"/>
    <cellStyle name="Normaali 2" xfId="1" xr:uid="{4E335EBF-235A-4AD8-AA3D-E6764E14BD8A}"/>
    <cellStyle name="Normaali_LohkoKaavio_4-5_makrot" xfId="2" xr:uid="{AA258B03-03EF-4BB1-AD06-2EAEDB0F28F9}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90D6-805A-4505-871B-FBB443E4E660}">
  <dimension ref="B1:I24"/>
  <sheetViews>
    <sheetView tabSelected="1" workbookViewId="0"/>
  </sheetViews>
  <sheetFormatPr defaultRowHeight="14.4"/>
  <cols>
    <col min="2" max="2" width="4.77734375" customWidth="1"/>
    <col min="4" max="4" width="14.77734375" customWidth="1"/>
    <col min="5" max="7" width="13.77734375" customWidth="1"/>
  </cols>
  <sheetData>
    <row r="1" spans="2:9" ht="15" thickBot="1"/>
    <row r="2" spans="2:9" ht="18">
      <c r="B2" s="86" t="s">
        <v>20</v>
      </c>
      <c r="C2" s="87"/>
      <c r="D2" s="87"/>
      <c r="E2" s="87"/>
      <c r="F2" s="88"/>
      <c r="G2" s="1"/>
      <c r="H2" s="1"/>
      <c r="I2" s="1"/>
    </row>
    <row r="3" spans="2:9" ht="15.6">
      <c r="B3" s="89" t="s">
        <v>21</v>
      </c>
      <c r="C3" s="90"/>
      <c r="D3" s="90"/>
      <c r="E3" s="90"/>
      <c r="F3" s="91"/>
      <c r="G3" s="1"/>
      <c r="H3" s="1"/>
      <c r="I3" s="1"/>
    </row>
    <row r="4" spans="2:9" ht="16.2" thickBot="1">
      <c r="B4" s="92" t="s">
        <v>0</v>
      </c>
      <c r="C4" s="93"/>
      <c r="D4" s="93"/>
      <c r="E4" s="93"/>
      <c r="F4" s="94"/>
      <c r="G4" s="1"/>
      <c r="H4" s="1"/>
      <c r="I4" s="1"/>
    </row>
    <row r="5" spans="2:9">
      <c r="B5" s="2"/>
      <c r="C5" s="2"/>
      <c r="D5" s="2"/>
      <c r="E5" s="2"/>
      <c r="F5" s="2"/>
      <c r="G5" s="2"/>
      <c r="H5" s="2"/>
      <c r="I5" s="2"/>
    </row>
    <row r="6" spans="2:9">
      <c r="B6" s="3"/>
      <c r="C6" s="3" t="s">
        <v>1</v>
      </c>
      <c r="D6" s="3" t="s">
        <v>2</v>
      </c>
      <c r="E6" s="4" t="s">
        <v>72</v>
      </c>
      <c r="F6" s="4" t="s">
        <v>73</v>
      </c>
      <c r="G6" s="4" t="s">
        <v>74</v>
      </c>
      <c r="H6" s="4" t="s">
        <v>75</v>
      </c>
      <c r="I6" s="4" t="s">
        <v>3</v>
      </c>
    </row>
    <row r="7" spans="2:9">
      <c r="B7" s="11">
        <v>1</v>
      </c>
      <c r="C7" s="3" t="s">
        <v>4</v>
      </c>
      <c r="D7" s="3" t="s">
        <v>5</v>
      </c>
      <c r="E7" s="5">
        <v>1</v>
      </c>
      <c r="F7" s="5">
        <v>1</v>
      </c>
      <c r="G7" s="5"/>
      <c r="H7" s="5">
        <f>3*E7+2*F7+G7</f>
        <v>5</v>
      </c>
      <c r="I7" s="5" t="str">
        <f>_xlfn.RANK.EQ(H7,H$7:H$10) &amp; "."</f>
        <v>2.</v>
      </c>
    </row>
    <row r="8" spans="2:9">
      <c r="B8" s="11">
        <v>2</v>
      </c>
      <c r="C8" s="3" t="s">
        <v>6</v>
      </c>
      <c r="D8" s="3" t="s">
        <v>22</v>
      </c>
      <c r="E8" s="5">
        <v>3</v>
      </c>
      <c r="F8" s="6"/>
      <c r="G8" s="5"/>
      <c r="H8" s="5">
        <f t="shared" ref="H8:H10" si="0">3*E8+2*F8+G8</f>
        <v>9</v>
      </c>
      <c r="I8" s="5" t="str">
        <f t="shared" ref="I8:I10" si="1">_xlfn.RANK.EQ(H8,H$7:H$10) &amp; "."</f>
        <v>1.</v>
      </c>
    </row>
    <row r="9" spans="2:9">
      <c r="B9" s="11">
        <v>3</v>
      </c>
      <c r="C9" s="3" t="s">
        <v>7</v>
      </c>
      <c r="D9" s="3" t="s">
        <v>23</v>
      </c>
      <c r="E9" s="5">
        <v>1</v>
      </c>
      <c r="F9" s="5"/>
      <c r="G9" s="5">
        <v>1</v>
      </c>
      <c r="H9" s="5">
        <f t="shared" si="0"/>
        <v>4</v>
      </c>
      <c r="I9" s="5" t="str">
        <f t="shared" si="1"/>
        <v>3.</v>
      </c>
    </row>
    <row r="10" spans="2:9">
      <c r="B10" s="11">
        <v>4</v>
      </c>
      <c r="C10" s="3" t="s">
        <v>8</v>
      </c>
      <c r="D10" s="3" t="s">
        <v>24</v>
      </c>
      <c r="E10" s="5"/>
      <c r="F10" s="5"/>
      <c r="G10" s="5"/>
      <c r="H10" s="5">
        <f t="shared" si="0"/>
        <v>0</v>
      </c>
      <c r="I10" s="5" t="str">
        <f t="shared" si="1"/>
        <v>4.</v>
      </c>
    </row>
    <row r="11" spans="2:9">
      <c r="B11" s="7"/>
      <c r="C11" s="7"/>
      <c r="D11" s="8"/>
      <c r="E11" s="8"/>
      <c r="F11" s="8"/>
    </row>
    <row r="12" spans="2:9">
      <c r="B12" s="9"/>
      <c r="C12" s="10"/>
      <c r="D12" s="3" t="s">
        <v>9</v>
      </c>
      <c r="E12" s="3" t="s">
        <v>25</v>
      </c>
      <c r="F12" s="3" t="s">
        <v>10</v>
      </c>
      <c r="G12" s="3" t="s">
        <v>76</v>
      </c>
    </row>
    <row r="13" spans="2:9">
      <c r="B13" s="9"/>
      <c r="C13" s="10"/>
      <c r="D13" s="3" t="s">
        <v>11</v>
      </c>
      <c r="E13" s="3" t="s">
        <v>84</v>
      </c>
      <c r="F13" s="3" t="s">
        <v>12</v>
      </c>
      <c r="G13" s="84">
        <v>1</v>
      </c>
    </row>
    <row r="14" spans="2:9">
      <c r="B14" s="9"/>
      <c r="C14" s="10"/>
      <c r="D14" s="3" t="s">
        <v>13</v>
      </c>
      <c r="E14" s="3" t="s">
        <v>83</v>
      </c>
      <c r="F14" s="3" t="s">
        <v>12</v>
      </c>
      <c r="G14" s="84">
        <v>2</v>
      </c>
    </row>
    <row r="15" spans="2:9">
      <c r="B15" s="9"/>
      <c r="C15" s="10"/>
      <c r="D15" s="3" t="s">
        <v>14</v>
      </c>
      <c r="E15" s="3" t="s">
        <v>83</v>
      </c>
      <c r="F15" s="3" t="s">
        <v>15</v>
      </c>
      <c r="G15" s="84">
        <v>3</v>
      </c>
    </row>
    <row r="16" spans="2:9">
      <c r="B16" s="9"/>
      <c r="C16" s="10"/>
      <c r="D16" s="3" t="s">
        <v>16</v>
      </c>
      <c r="E16" s="3" t="s">
        <v>83</v>
      </c>
      <c r="F16" s="3" t="s">
        <v>15</v>
      </c>
      <c r="G16" s="84">
        <v>4</v>
      </c>
    </row>
    <row r="17" spans="2:7">
      <c r="B17" s="9"/>
      <c r="C17" s="10"/>
      <c r="D17" s="3" t="s">
        <v>17</v>
      </c>
      <c r="E17" s="3" t="s">
        <v>94</v>
      </c>
      <c r="F17" s="3" t="s">
        <v>19</v>
      </c>
      <c r="G17" s="84">
        <v>5</v>
      </c>
    </row>
    <row r="18" spans="2:7">
      <c r="B18" s="9"/>
      <c r="C18" s="10"/>
      <c r="D18" s="3" t="s">
        <v>18</v>
      </c>
      <c r="E18" s="3" t="s">
        <v>93</v>
      </c>
      <c r="F18" s="3" t="s">
        <v>19</v>
      </c>
      <c r="G18" s="84">
        <v>6</v>
      </c>
    </row>
    <row r="20" spans="2:7">
      <c r="D20" s="9" t="s">
        <v>26</v>
      </c>
    </row>
    <row r="21" spans="2:7">
      <c r="D21" s="9" t="s">
        <v>27</v>
      </c>
      <c r="E21" s="109" t="s">
        <v>22</v>
      </c>
      <c r="F21" s="85" t="s">
        <v>31</v>
      </c>
      <c r="G21" s="85"/>
    </row>
    <row r="22" spans="2:7">
      <c r="D22" s="9" t="s">
        <v>28</v>
      </c>
      <c r="E22" s="109" t="s">
        <v>5</v>
      </c>
      <c r="F22" s="85" t="s">
        <v>31</v>
      </c>
      <c r="G22" s="85"/>
    </row>
    <row r="23" spans="2:7">
      <c r="D23" s="9" t="s">
        <v>29</v>
      </c>
      <c r="E23" s="109" t="s">
        <v>23</v>
      </c>
      <c r="F23" s="85" t="s">
        <v>32</v>
      </c>
      <c r="G23" s="85"/>
    </row>
    <row r="24" spans="2:7">
      <c r="D24" s="9" t="s">
        <v>30</v>
      </c>
      <c r="E24" s="109" t="s">
        <v>24</v>
      </c>
      <c r="F24" s="85" t="s">
        <v>32</v>
      </c>
      <c r="G24" s="85"/>
    </row>
  </sheetData>
  <mergeCells count="7">
    <mergeCell ref="F21:G21"/>
    <mergeCell ref="F22:G22"/>
    <mergeCell ref="F23:G23"/>
    <mergeCell ref="F24:G24"/>
    <mergeCell ref="B2:F2"/>
    <mergeCell ref="B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C372-979E-42CF-80DC-B35AB82B0F5E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5</v>
      </c>
      <c r="D5" s="107"/>
      <c r="E5" s="107"/>
      <c r="F5" s="30" t="s">
        <v>39</v>
      </c>
      <c r="G5" s="108" t="s">
        <v>23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88</v>
      </c>
      <c r="D6" s="96"/>
      <c r="E6" s="96"/>
      <c r="F6" s="31" t="s">
        <v>41</v>
      </c>
      <c r="G6" s="97" t="s">
        <v>85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90</v>
      </c>
      <c r="D7" s="96"/>
      <c r="E7" s="96"/>
      <c r="F7" s="31" t="s">
        <v>43</v>
      </c>
      <c r="G7" s="97" t="s">
        <v>86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89</v>
      </c>
      <c r="D8" s="98"/>
      <c r="E8" s="98"/>
      <c r="F8" s="32" t="s">
        <v>45</v>
      </c>
      <c r="G8" s="99" t="s">
        <v>87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Matias Vesalainen</v>
      </c>
      <c r="D17" s="52" t="str">
        <f>IF(G6&gt;"",G6,"")</f>
        <v>Mihkel Pae</v>
      </c>
      <c r="E17" s="52" t="str">
        <f>IF(E6&gt;"",E6&amp;" - "&amp;I6,"")</f>
        <v/>
      </c>
      <c r="F17" s="75">
        <v>-9</v>
      </c>
      <c r="G17" s="76">
        <v>4</v>
      </c>
      <c r="H17" s="76">
        <v>4</v>
      </c>
      <c r="I17" s="76">
        <v>3</v>
      </c>
      <c r="J17" s="77"/>
      <c r="K17" s="53">
        <f t="shared" ref="K17:K23" si="0">IF(ISBLANK(F17),"",COUNTIF(F17:J17,"&gt;=0"))</f>
        <v>3</v>
      </c>
      <c r="L17" s="54">
        <f t="shared" ref="L17:L23" si="1">IF(ISBLANK(F17),"",(IF(LEFT(F17,1)="-",1,0)+IF(LEFT(G17,1)="-",1,0)+IF(LEFT(H17,1)="-",1,0)+IF(LEFT(I17,1)="-",1,0)+IF(LEFT(J17,1)="-",1,0)))</f>
        <v>1</v>
      </c>
      <c r="M17" s="48">
        <f t="shared" ref="M17:N23" si="2">IF(K17=3,1,"")</f>
        <v>1</v>
      </c>
      <c r="N17" s="55" t="str">
        <f t="shared" si="2"/>
        <v/>
      </c>
      <c r="O17" s="16"/>
      <c r="X17" s="56">
        <f t="shared" ref="X17:X23" si="3">IF(F17="",0,IF(LEFT(F17,1)="-",ABS(F17),(IF(F17&gt;9,F17+2,11))))</f>
        <v>9</v>
      </c>
      <c r="Y17" s="57">
        <f t="shared" ref="Y17:Y23" si="4">IF(F17="",0,IF(LEFT(F17,1)="-",(IF(ABS(F17)&gt;9,(ABS(F17)+2),11)),F17))</f>
        <v>11</v>
      </c>
      <c r="Z17" s="56">
        <f t="shared" ref="Z17:Z23" si="5">IF(G17="",0,IF(LEFT(G17,1)="-",ABS(G17),(IF(G17&gt;9,G17+2,11))))</f>
        <v>11</v>
      </c>
      <c r="AA17" s="57">
        <f t="shared" ref="AA17:AA23" si="6">IF(G17="",0,IF(LEFT(G17,1)="-",(IF(ABS(G17)&gt;9,(ABS(G17)+2),11)),G17))</f>
        <v>4</v>
      </c>
      <c r="AB17" s="56">
        <f t="shared" ref="AB17:AB23" si="7">IF(H17="",0,IF(LEFT(H17,1)="-",ABS(H17),(IF(H17&gt;9,H17+2,11))))</f>
        <v>11</v>
      </c>
      <c r="AC17" s="57">
        <f t="shared" ref="AC17:AC23" si="8">IF(H17="",0,IF(LEFT(H17,1)="-",(IF(ABS(H17)&gt;9,(ABS(H17)+2),11)),H17))</f>
        <v>4</v>
      </c>
      <c r="AD17" s="56">
        <f t="shared" ref="AD17:AD23" si="9">IF(I17="",0,IF(LEFT(I17,1)="-",ABS(I17),(IF(I17&gt;9,I17+2,11))))</f>
        <v>11</v>
      </c>
      <c r="AE17" s="57">
        <f t="shared" ref="AE17:AE23" si="10">IF(I17="",0,IF(LEFT(I17,1)="-",(IF(ABS(I17)&gt;9,(ABS(I17)+2),11)),I17))</f>
        <v>3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Esa Kanasuo</v>
      </c>
      <c r="D18" s="52" t="str">
        <f>IF(G7&gt;"",G7,"")</f>
        <v>Andrei Maltizov</v>
      </c>
      <c r="E18" s="14"/>
      <c r="F18" s="78">
        <v>-4</v>
      </c>
      <c r="G18" s="79">
        <v>-9</v>
      </c>
      <c r="H18" s="79">
        <v>-10</v>
      </c>
      <c r="I18" s="79"/>
      <c r="J18" s="80"/>
      <c r="K18" s="53">
        <f t="shared" si="0"/>
        <v>0</v>
      </c>
      <c r="L18" s="54">
        <f t="shared" si="1"/>
        <v>3</v>
      </c>
      <c r="M18" s="48" t="str">
        <f t="shared" si="2"/>
        <v/>
      </c>
      <c r="N18" s="55">
        <f t="shared" si="2"/>
        <v>1</v>
      </c>
      <c r="O18" s="16"/>
      <c r="X18" s="56">
        <f t="shared" si="3"/>
        <v>4</v>
      </c>
      <c r="Y18" s="57">
        <f t="shared" si="4"/>
        <v>11</v>
      </c>
      <c r="Z18" s="56">
        <f t="shared" si="5"/>
        <v>9</v>
      </c>
      <c r="AA18" s="57">
        <f t="shared" si="6"/>
        <v>11</v>
      </c>
      <c r="AB18" s="56">
        <f t="shared" si="7"/>
        <v>10</v>
      </c>
      <c r="AC18" s="57">
        <f t="shared" si="8"/>
        <v>12</v>
      </c>
      <c r="AD18" s="56">
        <f t="shared" si="9"/>
        <v>0</v>
      </c>
      <c r="AE18" s="57">
        <f t="shared" si="10"/>
        <v>0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Rasmus Vesalainen</v>
      </c>
      <c r="D19" s="52" t="str">
        <f>IF(G8&gt;"",G8,"")</f>
        <v>Juhana Tuuttila</v>
      </c>
      <c r="E19" s="59"/>
      <c r="F19" s="78">
        <v>-9</v>
      </c>
      <c r="G19" s="79">
        <v>-7</v>
      </c>
      <c r="H19" s="79">
        <v>4</v>
      </c>
      <c r="I19" s="79">
        <v>7</v>
      </c>
      <c r="J19" s="80">
        <v>9</v>
      </c>
      <c r="K19" s="53">
        <f t="shared" si="0"/>
        <v>3</v>
      </c>
      <c r="L19" s="54">
        <f t="shared" si="1"/>
        <v>2</v>
      </c>
      <c r="M19" s="48">
        <f t="shared" si="2"/>
        <v>1</v>
      </c>
      <c r="N19" s="55" t="str">
        <f t="shared" si="2"/>
        <v/>
      </c>
      <c r="O19" s="16"/>
      <c r="X19" s="56">
        <f t="shared" si="3"/>
        <v>9</v>
      </c>
      <c r="Y19" s="57">
        <f t="shared" si="4"/>
        <v>11</v>
      </c>
      <c r="Z19" s="56">
        <f t="shared" si="5"/>
        <v>7</v>
      </c>
      <c r="AA19" s="57">
        <f t="shared" si="6"/>
        <v>11</v>
      </c>
      <c r="AB19" s="56">
        <f t="shared" si="7"/>
        <v>11</v>
      </c>
      <c r="AC19" s="57">
        <f t="shared" si="8"/>
        <v>4</v>
      </c>
      <c r="AD19" s="56">
        <f t="shared" si="9"/>
        <v>11</v>
      </c>
      <c r="AE19" s="57">
        <f t="shared" si="10"/>
        <v>7</v>
      </c>
      <c r="AF19" s="56">
        <f t="shared" si="11"/>
        <v>11</v>
      </c>
      <c r="AG19" s="57">
        <f t="shared" si="12"/>
        <v>9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Matias Vesalainen</v>
      </c>
      <c r="D20" s="52" t="str">
        <f>IF(G7&gt;"",G7,"")</f>
        <v>Andrei Maltizov</v>
      </c>
      <c r="E20" s="14"/>
      <c r="F20" s="78">
        <v>-8</v>
      </c>
      <c r="G20" s="79">
        <v>6</v>
      </c>
      <c r="H20" s="79">
        <v>10</v>
      </c>
      <c r="I20" s="79">
        <v>5</v>
      </c>
      <c r="J20" s="80"/>
      <c r="K20" s="53">
        <f t="shared" si="0"/>
        <v>3</v>
      </c>
      <c r="L20" s="54">
        <f t="shared" si="1"/>
        <v>1</v>
      </c>
      <c r="M20" s="48">
        <f t="shared" si="2"/>
        <v>1</v>
      </c>
      <c r="N20" s="55" t="str">
        <f t="shared" si="2"/>
        <v/>
      </c>
      <c r="O20" s="16"/>
      <c r="X20" s="56">
        <f t="shared" si="3"/>
        <v>8</v>
      </c>
      <c r="Y20" s="57">
        <f t="shared" si="4"/>
        <v>11</v>
      </c>
      <c r="Z20" s="56">
        <f t="shared" si="5"/>
        <v>11</v>
      </c>
      <c r="AA20" s="57">
        <f t="shared" si="6"/>
        <v>6</v>
      </c>
      <c r="AB20" s="56">
        <f t="shared" si="7"/>
        <v>12</v>
      </c>
      <c r="AC20" s="57">
        <f t="shared" si="8"/>
        <v>10</v>
      </c>
      <c r="AD20" s="56">
        <f t="shared" si="9"/>
        <v>11</v>
      </c>
      <c r="AE20" s="57">
        <f t="shared" si="10"/>
        <v>5</v>
      </c>
      <c r="AF20" s="56">
        <f t="shared" si="11"/>
        <v>0</v>
      </c>
      <c r="AG20" s="57">
        <f t="shared" si="12"/>
        <v>0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Rasmus Vesalainen</v>
      </c>
      <c r="D21" s="52" t="str">
        <f>IF(G6&gt;"",G6,"")</f>
        <v>Mihkel Pae</v>
      </c>
      <c r="E21" s="59"/>
      <c r="F21" s="78">
        <v>-6</v>
      </c>
      <c r="G21" s="79">
        <v>-9</v>
      </c>
      <c r="H21" s="79">
        <v>-10</v>
      </c>
      <c r="I21" s="79"/>
      <c r="J21" s="80"/>
      <c r="K21" s="53">
        <f t="shared" si="0"/>
        <v>0</v>
      </c>
      <c r="L21" s="54">
        <f t="shared" si="1"/>
        <v>3</v>
      </c>
      <c r="M21" s="48" t="str">
        <f t="shared" si="2"/>
        <v/>
      </c>
      <c r="N21" s="55">
        <f t="shared" si="2"/>
        <v>1</v>
      </c>
      <c r="O21" s="16"/>
      <c r="X21" s="56">
        <f t="shared" si="3"/>
        <v>6</v>
      </c>
      <c r="Y21" s="57">
        <f t="shared" si="4"/>
        <v>11</v>
      </c>
      <c r="Z21" s="56">
        <f t="shared" si="5"/>
        <v>9</v>
      </c>
      <c r="AA21" s="57">
        <f t="shared" si="6"/>
        <v>11</v>
      </c>
      <c r="AB21" s="56">
        <f t="shared" si="7"/>
        <v>10</v>
      </c>
      <c r="AC21" s="57">
        <f t="shared" si="8"/>
        <v>12</v>
      </c>
      <c r="AD21" s="56">
        <f t="shared" si="9"/>
        <v>0</v>
      </c>
      <c r="AE21" s="57">
        <f t="shared" si="10"/>
        <v>0</v>
      </c>
      <c r="AF21" s="56">
        <f t="shared" si="11"/>
        <v>0</v>
      </c>
      <c r="AG21" s="57">
        <f t="shared" si="12"/>
        <v>0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Esa Kanasuo</v>
      </c>
      <c r="D22" s="52" t="str">
        <f>IF(G10="",G8,G10)</f>
        <v>Juhana Tuuttila</v>
      </c>
      <c r="E22" s="59"/>
      <c r="F22" s="78">
        <v>9</v>
      </c>
      <c r="G22" s="79">
        <v>-6</v>
      </c>
      <c r="H22" s="79">
        <v>2</v>
      </c>
      <c r="I22" s="79">
        <v>-11</v>
      </c>
      <c r="J22" s="80">
        <v>-7</v>
      </c>
      <c r="K22" s="53">
        <f t="shared" si="0"/>
        <v>2</v>
      </c>
      <c r="L22" s="60">
        <f t="shared" si="1"/>
        <v>3</v>
      </c>
      <c r="M22" s="61" t="str">
        <f t="shared" si="2"/>
        <v/>
      </c>
      <c r="N22" s="62">
        <f t="shared" si="2"/>
        <v>1</v>
      </c>
      <c r="O22" s="16"/>
      <c r="X22" s="56">
        <f t="shared" si="3"/>
        <v>11</v>
      </c>
      <c r="Y22" s="57">
        <f t="shared" si="4"/>
        <v>9</v>
      </c>
      <c r="Z22" s="56">
        <f t="shared" si="5"/>
        <v>6</v>
      </c>
      <c r="AA22" s="57">
        <f t="shared" si="6"/>
        <v>11</v>
      </c>
      <c r="AB22" s="56">
        <f t="shared" si="7"/>
        <v>11</v>
      </c>
      <c r="AC22" s="57">
        <f t="shared" si="8"/>
        <v>2</v>
      </c>
      <c r="AD22" s="56">
        <f t="shared" si="9"/>
        <v>11</v>
      </c>
      <c r="AE22" s="57">
        <f t="shared" si="10"/>
        <v>13</v>
      </c>
      <c r="AF22" s="56">
        <f t="shared" si="11"/>
        <v>7</v>
      </c>
      <c r="AG22" s="57">
        <f t="shared" si="12"/>
        <v>11</v>
      </c>
      <c r="AH22" s="50"/>
    </row>
    <row r="23" spans="1:35" ht="15" customHeight="1" thickBot="1">
      <c r="A23" s="51"/>
      <c r="B23" s="47" t="s">
        <v>66</v>
      </c>
      <c r="C23" s="63" t="s">
        <v>91</v>
      </c>
      <c r="D23" s="63" t="s">
        <v>92</v>
      </c>
      <c r="E23" s="64"/>
      <c r="F23" s="81">
        <v>8</v>
      </c>
      <c r="G23" s="82">
        <v>-9</v>
      </c>
      <c r="H23" s="82">
        <v>6</v>
      </c>
      <c r="I23" s="82">
        <v>9</v>
      </c>
      <c r="J23" s="83"/>
      <c r="K23" s="53">
        <f t="shared" si="0"/>
        <v>3</v>
      </c>
      <c r="L23" s="60">
        <f t="shared" si="1"/>
        <v>1</v>
      </c>
      <c r="M23" s="61">
        <f t="shared" si="2"/>
        <v>1</v>
      </c>
      <c r="N23" s="62" t="str">
        <f t="shared" si="2"/>
        <v/>
      </c>
      <c r="O23" s="16"/>
      <c r="X23" s="56">
        <f t="shared" si="3"/>
        <v>11</v>
      </c>
      <c r="Y23" s="57">
        <f t="shared" si="4"/>
        <v>8</v>
      </c>
      <c r="Z23" s="56">
        <f t="shared" si="5"/>
        <v>9</v>
      </c>
      <c r="AA23" s="57">
        <f t="shared" si="6"/>
        <v>11</v>
      </c>
      <c r="AB23" s="56">
        <f t="shared" si="7"/>
        <v>11</v>
      </c>
      <c r="AC23" s="57">
        <f t="shared" si="8"/>
        <v>6</v>
      </c>
      <c r="AD23" s="56">
        <f t="shared" si="9"/>
        <v>11</v>
      </c>
      <c r="AE23" s="57">
        <f t="shared" si="10"/>
        <v>9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11</v>
      </c>
      <c r="L24" s="60">
        <f>IF(ISBLANK(G6),"",SUM(L17:L22))</f>
        <v>13</v>
      </c>
      <c r="M24" s="67">
        <f>IF(ISBLANK(F17),"",SUM(M17:M23))</f>
        <v>4</v>
      </c>
      <c r="N24" s="68">
        <f>IF(ISBLANK(F17),"",SUM(N17:N23))</f>
        <v>3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IF(M24&gt;=4,C5,IF(N24&gt;=4,G5,""))</f>
        <v>KoKa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51AD-ECDF-4F9B-8EE7-8D3E189DA670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24</v>
      </c>
      <c r="D5" s="107"/>
      <c r="E5" s="107"/>
      <c r="F5" s="30" t="s">
        <v>39</v>
      </c>
      <c r="G5" s="108" t="s">
        <v>22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77</v>
      </c>
      <c r="D6" s="96"/>
      <c r="E6" s="96"/>
      <c r="F6" s="31" t="s">
        <v>41</v>
      </c>
      <c r="G6" s="97" t="s">
        <v>80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78</v>
      </c>
      <c r="D7" s="96"/>
      <c r="E7" s="96"/>
      <c r="F7" s="31" t="s">
        <v>43</v>
      </c>
      <c r="G7" s="97" t="s">
        <v>81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79</v>
      </c>
      <c r="D8" s="98"/>
      <c r="E8" s="98"/>
      <c r="F8" s="32" t="s">
        <v>45</v>
      </c>
      <c r="G8" s="99" t="s">
        <v>82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Joni Aaltonen</v>
      </c>
      <c r="D17" s="52" t="str">
        <f>IF(G6&gt;"",G6,"")</f>
        <v>Juho Kahlos</v>
      </c>
      <c r="E17" s="52" t="str">
        <f>IF(E6&gt;"",E6&amp;" - "&amp;I6,"")</f>
        <v/>
      </c>
      <c r="F17" s="75">
        <v>-7</v>
      </c>
      <c r="G17" s="76">
        <v>-9</v>
      </c>
      <c r="H17" s="76">
        <v>-3</v>
      </c>
      <c r="I17" s="76"/>
      <c r="J17" s="77"/>
      <c r="K17" s="53">
        <f t="shared" ref="K17:K23" si="0">IF(ISBLANK(F17),"",COUNTIF(F17:J17,"&gt;=0"))</f>
        <v>0</v>
      </c>
      <c r="L17" s="54">
        <f t="shared" ref="L17:L23" si="1">IF(ISBLANK(F17),"",(IF(LEFT(F17,1)="-",1,0)+IF(LEFT(G17,1)="-",1,0)+IF(LEFT(H17,1)="-",1,0)+IF(LEFT(I17,1)="-",1,0)+IF(LEFT(J17,1)="-",1,0)))</f>
        <v>3</v>
      </c>
      <c r="M17" s="48" t="str">
        <f t="shared" ref="M17:N23" si="2">IF(K17=3,1,"")</f>
        <v/>
      </c>
      <c r="N17" s="55">
        <f t="shared" si="2"/>
        <v>1</v>
      </c>
      <c r="O17" s="16"/>
      <c r="X17" s="56">
        <f t="shared" ref="X17:X23" si="3">IF(F17="",0,IF(LEFT(F17,1)="-",ABS(F17),(IF(F17&gt;9,F17+2,11))))</f>
        <v>7</v>
      </c>
      <c r="Y17" s="57">
        <f t="shared" ref="Y17:Y23" si="4">IF(F17="",0,IF(LEFT(F17,1)="-",(IF(ABS(F17)&gt;9,(ABS(F17)+2),11)),F17))</f>
        <v>11</v>
      </c>
      <c r="Z17" s="56">
        <f t="shared" ref="Z17:Z23" si="5">IF(G17="",0,IF(LEFT(G17,1)="-",ABS(G17),(IF(G17&gt;9,G17+2,11))))</f>
        <v>9</v>
      </c>
      <c r="AA17" s="57">
        <f t="shared" ref="AA17:AA23" si="6">IF(G17="",0,IF(LEFT(G17,1)="-",(IF(ABS(G17)&gt;9,(ABS(G17)+2),11)),G17))</f>
        <v>11</v>
      </c>
      <c r="AB17" s="56">
        <f t="shared" ref="AB17:AB23" si="7">IF(H17="",0,IF(LEFT(H17,1)="-",ABS(H17),(IF(H17&gt;9,H17+2,11))))</f>
        <v>3</v>
      </c>
      <c r="AC17" s="57">
        <f t="shared" ref="AC17:AC23" si="8">IF(H17="",0,IF(LEFT(H17,1)="-",(IF(ABS(H17)&gt;9,(ABS(H17)+2),11)),H17))</f>
        <v>11</v>
      </c>
      <c r="AD17" s="56">
        <f t="shared" ref="AD17:AD23" si="9">IF(I17="",0,IF(LEFT(I17,1)="-",ABS(I17),(IF(I17&gt;9,I17+2,11))))</f>
        <v>0</v>
      </c>
      <c r="AE17" s="57">
        <f t="shared" ref="AE17:AE23" si="10">IF(I17="",0,IF(LEFT(I17,1)="-",(IF(ABS(I17)&gt;9,(ABS(I17)+2),11)),I17))</f>
        <v>0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Juhani Taskinen</v>
      </c>
      <c r="D18" s="52" t="str">
        <f>IF(G7&gt;"",G7,"")</f>
        <v>Aleksi Mustonen</v>
      </c>
      <c r="E18" s="14"/>
      <c r="F18" s="78">
        <v>-4</v>
      </c>
      <c r="G18" s="79">
        <v>-2</v>
      </c>
      <c r="H18" s="79">
        <v>-2</v>
      </c>
      <c r="I18" s="79"/>
      <c r="J18" s="80"/>
      <c r="K18" s="53">
        <f t="shared" si="0"/>
        <v>0</v>
      </c>
      <c r="L18" s="54">
        <f t="shared" si="1"/>
        <v>3</v>
      </c>
      <c r="M18" s="48" t="str">
        <f t="shared" si="2"/>
        <v/>
      </c>
      <c r="N18" s="55">
        <f t="shared" si="2"/>
        <v>1</v>
      </c>
      <c r="O18" s="16"/>
      <c r="X18" s="56">
        <f t="shared" si="3"/>
        <v>4</v>
      </c>
      <c r="Y18" s="57">
        <f t="shared" si="4"/>
        <v>11</v>
      </c>
      <c r="Z18" s="56">
        <f t="shared" si="5"/>
        <v>2</v>
      </c>
      <c r="AA18" s="57">
        <f t="shared" si="6"/>
        <v>11</v>
      </c>
      <c r="AB18" s="56">
        <f t="shared" si="7"/>
        <v>2</v>
      </c>
      <c r="AC18" s="57">
        <f t="shared" si="8"/>
        <v>11</v>
      </c>
      <c r="AD18" s="56">
        <f t="shared" si="9"/>
        <v>0</v>
      </c>
      <c r="AE18" s="57">
        <f t="shared" si="10"/>
        <v>0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Jouko Manni</v>
      </c>
      <c r="D19" s="52" t="str">
        <f>IF(G8&gt;"",G8,"")</f>
        <v>Samuli Soine</v>
      </c>
      <c r="E19" s="59"/>
      <c r="F19" s="78">
        <v>-2</v>
      </c>
      <c r="G19" s="79">
        <v>-1</v>
      </c>
      <c r="H19" s="79">
        <v>-5</v>
      </c>
      <c r="I19" s="79"/>
      <c r="J19" s="80"/>
      <c r="K19" s="53">
        <f t="shared" si="0"/>
        <v>0</v>
      </c>
      <c r="L19" s="54">
        <f t="shared" si="1"/>
        <v>3</v>
      </c>
      <c r="M19" s="48" t="str">
        <f t="shared" si="2"/>
        <v/>
      </c>
      <c r="N19" s="55">
        <f t="shared" si="2"/>
        <v>1</v>
      </c>
      <c r="O19" s="16"/>
      <c r="X19" s="56">
        <f t="shared" si="3"/>
        <v>2</v>
      </c>
      <c r="Y19" s="57">
        <f t="shared" si="4"/>
        <v>11</v>
      </c>
      <c r="Z19" s="56">
        <f t="shared" si="5"/>
        <v>1</v>
      </c>
      <c r="AA19" s="57">
        <f t="shared" si="6"/>
        <v>11</v>
      </c>
      <c r="AB19" s="56">
        <f t="shared" si="7"/>
        <v>5</v>
      </c>
      <c r="AC19" s="57">
        <f t="shared" si="8"/>
        <v>11</v>
      </c>
      <c r="AD19" s="56">
        <f t="shared" si="9"/>
        <v>0</v>
      </c>
      <c r="AE19" s="57">
        <f t="shared" si="10"/>
        <v>0</v>
      </c>
      <c r="AF19" s="56">
        <f t="shared" si="11"/>
        <v>0</v>
      </c>
      <c r="AG19" s="57">
        <f t="shared" si="12"/>
        <v>0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Joni Aaltonen</v>
      </c>
      <c r="D20" s="52" t="str">
        <f>IF(G7&gt;"",G7,"")</f>
        <v>Aleksi Mustonen</v>
      </c>
      <c r="E20" s="14"/>
      <c r="F20" s="78">
        <v>-4</v>
      </c>
      <c r="G20" s="79">
        <v>-11</v>
      </c>
      <c r="H20" s="79">
        <v>-4</v>
      </c>
      <c r="I20" s="79"/>
      <c r="J20" s="80"/>
      <c r="K20" s="53">
        <f t="shared" si="0"/>
        <v>0</v>
      </c>
      <c r="L20" s="54">
        <f t="shared" si="1"/>
        <v>3</v>
      </c>
      <c r="M20" s="48" t="str">
        <f t="shared" si="2"/>
        <v/>
      </c>
      <c r="N20" s="55">
        <f t="shared" si="2"/>
        <v>1</v>
      </c>
      <c r="O20" s="16"/>
      <c r="X20" s="56">
        <f t="shared" si="3"/>
        <v>4</v>
      </c>
      <c r="Y20" s="57">
        <f t="shared" si="4"/>
        <v>11</v>
      </c>
      <c r="Z20" s="56">
        <f t="shared" si="5"/>
        <v>11</v>
      </c>
      <c r="AA20" s="57">
        <f t="shared" si="6"/>
        <v>13</v>
      </c>
      <c r="AB20" s="56">
        <f t="shared" si="7"/>
        <v>4</v>
      </c>
      <c r="AC20" s="57">
        <f t="shared" si="8"/>
        <v>11</v>
      </c>
      <c r="AD20" s="56">
        <f t="shared" si="9"/>
        <v>0</v>
      </c>
      <c r="AE20" s="57">
        <f t="shared" si="10"/>
        <v>0</v>
      </c>
      <c r="AF20" s="56">
        <f t="shared" si="11"/>
        <v>0</v>
      </c>
      <c r="AG20" s="57">
        <f t="shared" si="12"/>
        <v>0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Jouko Manni</v>
      </c>
      <c r="D21" s="52" t="str">
        <f>IF(G6&gt;"",G6,"")</f>
        <v>Juho Kahlos</v>
      </c>
      <c r="E21" s="59"/>
      <c r="F21" s="78">
        <v>-7</v>
      </c>
      <c r="G21" s="79">
        <v>-7</v>
      </c>
      <c r="H21" s="79">
        <v>-7</v>
      </c>
      <c r="I21" s="79"/>
      <c r="J21" s="80"/>
      <c r="K21" s="53">
        <f t="shared" si="0"/>
        <v>0</v>
      </c>
      <c r="L21" s="54">
        <f t="shared" si="1"/>
        <v>3</v>
      </c>
      <c r="M21" s="48" t="str">
        <f t="shared" si="2"/>
        <v/>
      </c>
      <c r="N21" s="55">
        <f t="shared" si="2"/>
        <v>1</v>
      </c>
      <c r="O21" s="16"/>
      <c r="X21" s="56">
        <f t="shared" si="3"/>
        <v>7</v>
      </c>
      <c r="Y21" s="57">
        <f t="shared" si="4"/>
        <v>11</v>
      </c>
      <c r="Z21" s="56">
        <f t="shared" si="5"/>
        <v>7</v>
      </c>
      <c r="AA21" s="57">
        <f t="shared" si="6"/>
        <v>11</v>
      </c>
      <c r="AB21" s="56">
        <f t="shared" si="7"/>
        <v>7</v>
      </c>
      <c r="AC21" s="57">
        <f t="shared" si="8"/>
        <v>11</v>
      </c>
      <c r="AD21" s="56">
        <f t="shared" si="9"/>
        <v>0</v>
      </c>
      <c r="AE21" s="57">
        <f t="shared" si="10"/>
        <v>0</v>
      </c>
      <c r="AF21" s="56">
        <f t="shared" si="11"/>
        <v>0</v>
      </c>
      <c r="AG21" s="57">
        <f t="shared" si="12"/>
        <v>0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Juhani Taskinen</v>
      </c>
      <c r="D22" s="52" t="str">
        <f>IF(G10="",G8,G10)</f>
        <v>Samuli Soine</v>
      </c>
      <c r="E22" s="59"/>
      <c r="F22" s="78"/>
      <c r="G22" s="79"/>
      <c r="H22" s="79"/>
      <c r="I22" s="79"/>
      <c r="J22" s="80"/>
      <c r="K22" s="53" t="str">
        <f t="shared" si="0"/>
        <v/>
      </c>
      <c r="L22" s="60" t="str">
        <f t="shared" si="1"/>
        <v/>
      </c>
      <c r="M22" s="61" t="str">
        <f t="shared" si="2"/>
        <v/>
      </c>
      <c r="N22" s="62" t="str">
        <f t="shared" si="2"/>
        <v/>
      </c>
      <c r="O22" s="16"/>
      <c r="X22" s="56">
        <f t="shared" si="3"/>
        <v>0</v>
      </c>
      <c r="Y22" s="57">
        <f t="shared" si="4"/>
        <v>0</v>
      </c>
      <c r="Z22" s="56">
        <f t="shared" si="5"/>
        <v>0</v>
      </c>
      <c r="AA22" s="57">
        <f t="shared" si="6"/>
        <v>0</v>
      </c>
      <c r="AB22" s="56">
        <f t="shared" si="7"/>
        <v>0</v>
      </c>
      <c r="AC22" s="57">
        <f t="shared" si="8"/>
        <v>0</v>
      </c>
      <c r="AD22" s="56">
        <f t="shared" si="9"/>
        <v>0</v>
      </c>
      <c r="AE22" s="57">
        <f t="shared" si="10"/>
        <v>0</v>
      </c>
      <c r="AF22" s="56">
        <f t="shared" si="11"/>
        <v>0</v>
      </c>
      <c r="AG22" s="57">
        <f t="shared" si="12"/>
        <v>0</v>
      </c>
      <c r="AH22" s="50"/>
    </row>
    <row r="23" spans="1:35" ht="15" customHeight="1" thickBot="1">
      <c r="A23" s="51"/>
      <c r="B23" s="47" t="s">
        <v>66</v>
      </c>
      <c r="C23" s="63" t="str">
        <f>IF(C14&gt;"",C14&amp;" / "&amp;C13,"")</f>
        <v/>
      </c>
      <c r="D23" s="63" t="str">
        <f>IF(G14&gt;"",G14&amp;" / "&amp;G13,"")</f>
        <v/>
      </c>
      <c r="E23" s="64"/>
      <c r="F23" s="81"/>
      <c r="G23" s="82"/>
      <c r="H23" s="82"/>
      <c r="I23" s="82"/>
      <c r="J23" s="83"/>
      <c r="K23" s="53" t="str">
        <f t="shared" si="0"/>
        <v/>
      </c>
      <c r="L23" s="60" t="str">
        <f t="shared" si="1"/>
        <v/>
      </c>
      <c r="M23" s="61" t="str">
        <f t="shared" si="2"/>
        <v/>
      </c>
      <c r="N23" s="62" t="str">
        <f t="shared" si="2"/>
        <v/>
      </c>
      <c r="O23" s="16"/>
      <c r="X23" s="56">
        <f t="shared" si="3"/>
        <v>0</v>
      </c>
      <c r="Y23" s="57">
        <f t="shared" si="4"/>
        <v>0</v>
      </c>
      <c r="Z23" s="56">
        <f t="shared" si="5"/>
        <v>0</v>
      </c>
      <c r="AA23" s="57">
        <f t="shared" si="6"/>
        <v>0</v>
      </c>
      <c r="AB23" s="56">
        <f t="shared" si="7"/>
        <v>0</v>
      </c>
      <c r="AC23" s="57">
        <f t="shared" si="8"/>
        <v>0</v>
      </c>
      <c r="AD23" s="56">
        <f t="shared" si="9"/>
        <v>0</v>
      </c>
      <c r="AE23" s="57">
        <f t="shared" si="10"/>
        <v>0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0</v>
      </c>
      <c r="L24" s="60">
        <f>IF(ISBLANK(G6),"",SUM(L17:L22))</f>
        <v>15</v>
      </c>
      <c r="M24" s="67">
        <f>IF(ISBLANK(F17),"",SUM(M17:M23))</f>
        <v>0</v>
      </c>
      <c r="N24" s="68">
        <f>IF(ISBLANK(F17),"",SUM(N17:N23))</f>
        <v>5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IF(M24&gt;=5,C5,IF(N24&gt;=5,G5,""))</f>
        <v>TIP-70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DE1B-F59C-4D49-976B-9721D7793501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5</v>
      </c>
      <c r="D5" s="107"/>
      <c r="E5" s="107"/>
      <c r="F5" s="30" t="s">
        <v>39</v>
      </c>
      <c r="G5" s="108" t="s">
        <v>24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88</v>
      </c>
      <c r="D6" s="96"/>
      <c r="E6" s="96"/>
      <c r="F6" s="31" t="s">
        <v>41</v>
      </c>
      <c r="G6" s="97" t="s">
        <v>77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89</v>
      </c>
      <c r="D7" s="96"/>
      <c r="E7" s="96"/>
      <c r="F7" s="31" t="s">
        <v>43</v>
      </c>
      <c r="G7" s="97" t="s">
        <v>79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90</v>
      </c>
      <c r="D8" s="98"/>
      <c r="E8" s="98"/>
      <c r="F8" s="32" t="s">
        <v>45</v>
      </c>
      <c r="G8" s="99" t="s">
        <v>78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Matias Vesalainen</v>
      </c>
      <c r="D17" s="52" t="str">
        <f>IF(G6&gt;"",G6,"")</f>
        <v>Joni Aaltonen</v>
      </c>
      <c r="E17" s="52" t="str">
        <f>IF(E6&gt;"",E6&amp;" - "&amp;I6,"")</f>
        <v/>
      </c>
      <c r="F17" s="75">
        <v>8</v>
      </c>
      <c r="G17" s="76">
        <v>-10</v>
      </c>
      <c r="H17" s="76">
        <v>5</v>
      </c>
      <c r="I17" s="76">
        <v>9</v>
      </c>
      <c r="J17" s="77"/>
      <c r="K17" s="53">
        <f t="shared" ref="K17:K23" si="0">IF(ISBLANK(F17),"",COUNTIF(F17:J17,"&gt;=0"))</f>
        <v>3</v>
      </c>
      <c r="L17" s="54">
        <f t="shared" ref="L17:L23" si="1">IF(ISBLANK(F17),"",(IF(LEFT(F17,1)="-",1,0)+IF(LEFT(G17,1)="-",1,0)+IF(LEFT(H17,1)="-",1,0)+IF(LEFT(I17,1)="-",1,0)+IF(LEFT(J17,1)="-",1,0)))</f>
        <v>1</v>
      </c>
      <c r="M17" s="48">
        <f t="shared" ref="M17:N23" si="2">IF(K17=3,1,"")</f>
        <v>1</v>
      </c>
      <c r="N17" s="55" t="str">
        <f t="shared" si="2"/>
        <v/>
      </c>
      <c r="O17" s="16"/>
      <c r="X17" s="56">
        <f t="shared" ref="X17:X23" si="3">IF(F17="",0,IF(LEFT(F17,1)="-",ABS(F17),(IF(F17&gt;9,F17+2,11))))</f>
        <v>11</v>
      </c>
      <c r="Y17" s="57">
        <f t="shared" ref="Y17:Y23" si="4">IF(F17="",0,IF(LEFT(F17,1)="-",(IF(ABS(F17)&gt;9,(ABS(F17)+2),11)),F17))</f>
        <v>8</v>
      </c>
      <c r="Z17" s="56">
        <f t="shared" ref="Z17:Z23" si="5">IF(G17="",0,IF(LEFT(G17,1)="-",ABS(G17),(IF(G17&gt;9,G17+2,11))))</f>
        <v>10</v>
      </c>
      <c r="AA17" s="57">
        <f t="shared" ref="AA17:AA23" si="6">IF(G17="",0,IF(LEFT(G17,1)="-",(IF(ABS(G17)&gt;9,(ABS(G17)+2),11)),G17))</f>
        <v>12</v>
      </c>
      <c r="AB17" s="56">
        <f t="shared" ref="AB17:AB23" si="7">IF(H17="",0,IF(LEFT(H17,1)="-",ABS(H17),(IF(H17&gt;9,H17+2,11))))</f>
        <v>11</v>
      </c>
      <c r="AC17" s="57">
        <f t="shared" ref="AC17:AC23" si="8">IF(H17="",0,IF(LEFT(H17,1)="-",(IF(ABS(H17)&gt;9,(ABS(H17)+2),11)),H17))</f>
        <v>5</v>
      </c>
      <c r="AD17" s="56">
        <f t="shared" ref="AD17:AD23" si="9">IF(I17="",0,IF(LEFT(I17,1)="-",ABS(I17),(IF(I17&gt;9,I17+2,11))))</f>
        <v>11</v>
      </c>
      <c r="AE17" s="57">
        <f t="shared" ref="AE17:AE23" si="10">IF(I17="",0,IF(LEFT(I17,1)="-",(IF(ABS(I17)&gt;9,(ABS(I17)+2),11)),I17))</f>
        <v>9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Rasmus Vesalainen</v>
      </c>
      <c r="D18" s="52" t="str">
        <f>IF(G7&gt;"",G7,"")</f>
        <v>Jouko Manni</v>
      </c>
      <c r="E18" s="14"/>
      <c r="F18" s="78">
        <v>-8</v>
      </c>
      <c r="G18" s="79">
        <v>9</v>
      </c>
      <c r="H18" s="79">
        <v>2</v>
      </c>
      <c r="I18" s="79">
        <v>6</v>
      </c>
      <c r="J18" s="80"/>
      <c r="K18" s="53">
        <f t="shared" si="0"/>
        <v>3</v>
      </c>
      <c r="L18" s="54">
        <f t="shared" si="1"/>
        <v>1</v>
      </c>
      <c r="M18" s="48">
        <f t="shared" si="2"/>
        <v>1</v>
      </c>
      <c r="N18" s="55" t="str">
        <f t="shared" si="2"/>
        <v/>
      </c>
      <c r="O18" s="16"/>
      <c r="X18" s="56">
        <f t="shared" si="3"/>
        <v>8</v>
      </c>
      <c r="Y18" s="57">
        <f t="shared" si="4"/>
        <v>11</v>
      </c>
      <c r="Z18" s="56">
        <f t="shared" si="5"/>
        <v>11</v>
      </c>
      <c r="AA18" s="57">
        <f t="shared" si="6"/>
        <v>9</v>
      </c>
      <c r="AB18" s="56">
        <f t="shared" si="7"/>
        <v>11</v>
      </c>
      <c r="AC18" s="57">
        <f t="shared" si="8"/>
        <v>2</v>
      </c>
      <c r="AD18" s="56">
        <f t="shared" si="9"/>
        <v>11</v>
      </c>
      <c r="AE18" s="57">
        <f t="shared" si="10"/>
        <v>6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Esa Kanasuo</v>
      </c>
      <c r="D19" s="52" t="str">
        <f>IF(G8&gt;"",G8,"")</f>
        <v>Juhani Taskinen</v>
      </c>
      <c r="E19" s="59"/>
      <c r="F19" s="78">
        <v>12</v>
      </c>
      <c r="G19" s="79">
        <v>9</v>
      </c>
      <c r="H19" s="79">
        <v>6</v>
      </c>
      <c r="I19" s="79"/>
      <c r="J19" s="80"/>
      <c r="K19" s="53">
        <f t="shared" si="0"/>
        <v>3</v>
      </c>
      <c r="L19" s="54">
        <f t="shared" si="1"/>
        <v>0</v>
      </c>
      <c r="M19" s="48">
        <f t="shared" si="2"/>
        <v>1</v>
      </c>
      <c r="N19" s="55" t="str">
        <f t="shared" si="2"/>
        <v/>
      </c>
      <c r="O19" s="16"/>
      <c r="X19" s="56">
        <f t="shared" si="3"/>
        <v>14</v>
      </c>
      <c r="Y19" s="57">
        <f t="shared" si="4"/>
        <v>12</v>
      </c>
      <c r="Z19" s="56">
        <f t="shared" si="5"/>
        <v>11</v>
      </c>
      <c r="AA19" s="57">
        <f t="shared" si="6"/>
        <v>9</v>
      </c>
      <c r="AB19" s="56">
        <f t="shared" si="7"/>
        <v>11</v>
      </c>
      <c r="AC19" s="57">
        <f t="shared" si="8"/>
        <v>6</v>
      </c>
      <c r="AD19" s="56">
        <f t="shared" si="9"/>
        <v>0</v>
      </c>
      <c r="AE19" s="57">
        <f t="shared" si="10"/>
        <v>0</v>
      </c>
      <c r="AF19" s="56">
        <f t="shared" si="11"/>
        <v>0</v>
      </c>
      <c r="AG19" s="57">
        <f t="shared" si="12"/>
        <v>0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Matias Vesalainen</v>
      </c>
      <c r="D20" s="52" t="str">
        <f>IF(G7&gt;"",G7,"")</f>
        <v>Jouko Manni</v>
      </c>
      <c r="E20" s="14"/>
      <c r="F20" s="78">
        <v>8</v>
      </c>
      <c r="G20" s="79">
        <v>4</v>
      </c>
      <c r="H20" s="79">
        <v>11</v>
      </c>
      <c r="I20" s="79"/>
      <c r="J20" s="80"/>
      <c r="K20" s="53">
        <f t="shared" si="0"/>
        <v>3</v>
      </c>
      <c r="L20" s="54">
        <f t="shared" si="1"/>
        <v>0</v>
      </c>
      <c r="M20" s="48">
        <f t="shared" si="2"/>
        <v>1</v>
      </c>
      <c r="N20" s="55" t="str">
        <f t="shared" si="2"/>
        <v/>
      </c>
      <c r="O20" s="16"/>
      <c r="X20" s="56">
        <f t="shared" si="3"/>
        <v>11</v>
      </c>
      <c r="Y20" s="57">
        <f t="shared" si="4"/>
        <v>8</v>
      </c>
      <c r="Z20" s="56">
        <f t="shared" si="5"/>
        <v>11</v>
      </c>
      <c r="AA20" s="57">
        <f t="shared" si="6"/>
        <v>4</v>
      </c>
      <c r="AB20" s="56">
        <f t="shared" si="7"/>
        <v>13</v>
      </c>
      <c r="AC20" s="57">
        <f t="shared" si="8"/>
        <v>11</v>
      </c>
      <c r="AD20" s="56">
        <f t="shared" si="9"/>
        <v>0</v>
      </c>
      <c r="AE20" s="57">
        <f t="shared" si="10"/>
        <v>0</v>
      </c>
      <c r="AF20" s="56">
        <f t="shared" si="11"/>
        <v>0</v>
      </c>
      <c r="AG20" s="57">
        <f t="shared" si="12"/>
        <v>0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Esa Kanasuo</v>
      </c>
      <c r="D21" s="52" t="str">
        <f>IF(G6&gt;"",G6,"")</f>
        <v>Joni Aaltonen</v>
      </c>
      <c r="E21" s="59"/>
      <c r="F21" s="78">
        <v>-10</v>
      </c>
      <c r="G21" s="79">
        <v>9</v>
      </c>
      <c r="H21" s="79">
        <v>7</v>
      </c>
      <c r="I21" s="79">
        <v>-4</v>
      </c>
      <c r="J21" s="80">
        <v>6</v>
      </c>
      <c r="K21" s="53">
        <f t="shared" si="0"/>
        <v>3</v>
      </c>
      <c r="L21" s="54">
        <f t="shared" si="1"/>
        <v>2</v>
      </c>
      <c r="M21" s="48">
        <f t="shared" si="2"/>
        <v>1</v>
      </c>
      <c r="N21" s="55" t="str">
        <f t="shared" si="2"/>
        <v/>
      </c>
      <c r="O21" s="16"/>
      <c r="X21" s="56">
        <f t="shared" si="3"/>
        <v>10</v>
      </c>
      <c r="Y21" s="57">
        <f t="shared" si="4"/>
        <v>12</v>
      </c>
      <c r="Z21" s="56">
        <f t="shared" si="5"/>
        <v>11</v>
      </c>
      <c r="AA21" s="57">
        <f t="shared" si="6"/>
        <v>9</v>
      </c>
      <c r="AB21" s="56">
        <f t="shared" si="7"/>
        <v>11</v>
      </c>
      <c r="AC21" s="57">
        <f t="shared" si="8"/>
        <v>7</v>
      </c>
      <c r="AD21" s="56">
        <f t="shared" si="9"/>
        <v>4</v>
      </c>
      <c r="AE21" s="57">
        <f t="shared" si="10"/>
        <v>11</v>
      </c>
      <c r="AF21" s="56">
        <f t="shared" si="11"/>
        <v>11</v>
      </c>
      <c r="AG21" s="57">
        <f t="shared" si="12"/>
        <v>6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Rasmus Vesalainen</v>
      </c>
      <c r="D22" s="52" t="str">
        <f>IF(G10="",G8,G10)</f>
        <v>Juhani Taskinen</v>
      </c>
      <c r="E22" s="59"/>
      <c r="F22" s="78"/>
      <c r="G22" s="79"/>
      <c r="H22" s="79"/>
      <c r="I22" s="79"/>
      <c r="J22" s="80"/>
      <c r="K22" s="53" t="str">
        <f t="shared" si="0"/>
        <v/>
      </c>
      <c r="L22" s="60" t="str">
        <f t="shared" si="1"/>
        <v/>
      </c>
      <c r="M22" s="61" t="str">
        <f t="shared" si="2"/>
        <v/>
      </c>
      <c r="N22" s="62" t="str">
        <f t="shared" si="2"/>
        <v/>
      </c>
      <c r="O22" s="16"/>
      <c r="X22" s="56">
        <f t="shared" si="3"/>
        <v>0</v>
      </c>
      <c r="Y22" s="57">
        <f t="shared" si="4"/>
        <v>0</v>
      </c>
      <c r="Z22" s="56">
        <f t="shared" si="5"/>
        <v>0</v>
      </c>
      <c r="AA22" s="57">
        <f t="shared" si="6"/>
        <v>0</v>
      </c>
      <c r="AB22" s="56">
        <f t="shared" si="7"/>
        <v>0</v>
      </c>
      <c r="AC22" s="57">
        <f t="shared" si="8"/>
        <v>0</v>
      </c>
      <c r="AD22" s="56">
        <f t="shared" si="9"/>
        <v>0</v>
      </c>
      <c r="AE22" s="57">
        <f t="shared" si="10"/>
        <v>0</v>
      </c>
      <c r="AF22" s="56">
        <f t="shared" si="11"/>
        <v>0</v>
      </c>
      <c r="AG22" s="57">
        <f t="shared" si="12"/>
        <v>0</v>
      </c>
      <c r="AH22" s="50"/>
    </row>
    <row r="23" spans="1:35" ht="15" customHeight="1" thickBot="1">
      <c r="A23" s="51"/>
      <c r="B23" s="47" t="s">
        <v>66</v>
      </c>
      <c r="C23" s="63" t="str">
        <f>IF(C14&gt;"",C14&amp;" / "&amp;C13,"")</f>
        <v/>
      </c>
      <c r="D23" s="63" t="str">
        <f>IF(G14&gt;"",G14&amp;" / "&amp;G13,"")</f>
        <v/>
      </c>
      <c r="E23" s="64"/>
      <c r="F23" s="81"/>
      <c r="G23" s="82"/>
      <c r="H23" s="82"/>
      <c r="I23" s="82"/>
      <c r="J23" s="83"/>
      <c r="K23" s="53" t="str">
        <f t="shared" si="0"/>
        <v/>
      </c>
      <c r="L23" s="60" t="str">
        <f t="shared" si="1"/>
        <v/>
      </c>
      <c r="M23" s="61" t="str">
        <f t="shared" si="2"/>
        <v/>
      </c>
      <c r="N23" s="62" t="str">
        <f t="shared" si="2"/>
        <v/>
      </c>
      <c r="O23" s="16"/>
      <c r="X23" s="56">
        <f t="shared" si="3"/>
        <v>0</v>
      </c>
      <c r="Y23" s="57">
        <f t="shared" si="4"/>
        <v>0</v>
      </c>
      <c r="Z23" s="56">
        <f t="shared" si="5"/>
        <v>0</v>
      </c>
      <c r="AA23" s="57">
        <f t="shared" si="6"/>
        <v>0</v>
      </c>
      <c r="AB23" s="56">
        <f t="shared" si="7"/>
        <v>0</v>
      </c>
      <c r="AC23" s="57">
        <f t="shared" si="8"/>
        <v>0</v>
      </c>
      <c r="AD23" s="56">
        <f t="shared" si="9"/>
        <v>0</v>
      </c>
      <c r="AE23" s="57">
        <f t="shared" si="10"/>
        <v>0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15</v>
      </c>
      <c r="L24" s="60">
        <f>IF(ISBLANK(G6),"",SUM(L17:L22))</f>
        <v>4</v>
      </c>
      <c r="M24" s="67">
        <f>IF(ISBLANK(F17),"",SUM(M17:M23))</f>
        <v>5</v>
      </c>
      <c r="N24" s="68">
        <f>IF(ISBLANK(F17),"",SUM(N17:N23))</f>
        <v>0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IF(M24&gt;=5,C5,IF(N24&gt;=5,G5,""))</f>
        <v>KoKa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4D88-AE2D-42E8-971D-6E17CD8A483B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23</v>
      </c>
      <c r="D5" s="107"/>
      <c r="E5" s="107"/>
      <c r="F5" s="30" t="s">
        <v>39</v>
      </c>
      <c r="G5" s="108" t="s">
        <v>22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86</v>
      </c>
      <c r="D6" s="96"/>
      <c r="E6" s="96"/>
      <c r="F6" s="31" t="s">
        <v>41</v>
      </c>
      <c r="G6" s="97" t="s">
        <v>80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87</v>
      </c>
      <c r="D7" s="96"/>
      <c r="E7" s="96"/>
      <c r="F7" s="31" t="s">
        <v>43</v>
      </c>
      <c r="G7" s="97" t="s">
        <v>81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85</v>
      </c>
      <c r="D8" s="98"/>
      <c r="E8" s="98"/>
      <c r="F8" s="32" t="s">
        <v>45</v>
      </c>
      <c r="G8" s="99" t="s">
        <v>82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Andrei Maltizov</v>
      </c>
      <c r="D17" s="52" t="str">
        <f>IF(G6&gt;"",G6,"")</f>
        <v>Juho Kahlos</v>
      </c>
      <c r="E17" s="52" t="str">
        <f>IF(E6&gt;"",E6&amp;" - "&amp;I6,"")</f>
        <v/>
      </c>
      <c r="F17" s="75">
        <v>-4</v>
      </c>
      <c r="G17" s="76">
        <v>-12</v>
      </c>
      <c r="H17" s="76">
        <v>12</v>
      </c>
      <c r="I17" s="76">
        <v>-10</v>
      </c>
      <c r="J17" s="77"/>
      <c r="K17" s="53">
        <f t="shared" ref="K17:K23" si="0">IF(ISBLANK(F17),"",COUNTIF(F17:J17,"&gt;=0"))</f>
        <v>1</v>
      </c>
      <c r="L17" s="54">
        <f t="shared" ref="L17:L23" si="1">IF(ISBLANK(F17),"",(IF(LEFT(F17,1)="-",1,0)+IF(LEFT(G17,1)="-",1,0)+IF(LEFT(H17,1)="-",1,0)+IF(LEFT(I17,1)="-",1,0)+IF(LEFT(J17,1)="-",1,0)))</f>
        <v>3</v>
      </c>
      <c r="M17" s="48" t="str">
        <f t="shared" ref="M17:N23" si="2">IF(K17=3,1,"")</f>
        <v/>
      </c>
      <c r="N17" s="55">
        <f t="shared" si="2"/>
        <v>1</v>
      </c>
      <c r="O17" s="16"/>
      <c r="X17" s="56">
        <f t="shared" ref="X17:X23" si="3">IF(F17="",0,IF(LEFT(F17,1)="-",ABS(F17),(IF(F17&gt;9,F17+2,11))))</f>
        <v>4</v>
      </c>
      <c r="Y17" s="57">
        <f t="shared" ref="Y17:Y23" si="4">IF(F17="",0,IF(LEFT(F17,1)="-",(IF(ABS(F17)&gt;9,(ABS(F17)+2),11)),F17))</f>
        <v>11</v>
      </c>
      <c r="Z17" s="56">
        <f t="shared" ref="Z17:Z23" si="5">IF(G17="",0,IF(LEFT(G17,1)="-",ABS(G17),(IF(G17&gt;9,G17+2,11))))</f>
        <v>12</v>
      </c>
      <c r="AA17" s="57">
        <f t="shared" ref="AA17:AA23" si="6">IF(G17="",0,IF(LEFT(G17,1)="-",(IF(ABS(G17)&gt;9,(ABS(G17)+2),11)),G17))</f>
        <v>14</v>
      </c>
      <c r="AB17" s="56">
        <f t="shared" ref="AB17:AB23" si="7">IF(H17="",0,IF(LEFT(H17,1)="-",ABS(H17),(IF(H17&gt;9,H17+2,11))))</f>
        <v>14</v>
      </c>
      <c r="AC17" s="57">
        <f t="shared" ref="AC17:AC23" si="8">IF(H17="",0,IF(LEFT(H17,1)="-",(IF(ABS(H17)&gt;9,(ABS(H17)+2),11)),H17))</f>
        <v>12</v>
      </c>
      <c r="AD17" s="56">
        <f t="shared" ref="AD17:AD23" si="9">IF(I17="",0,IF(LEFT(I17,1)="-",ABS(I17),(IF(I17&gt;9,I17+2,11))))</f>
        <v>10</v>
      </c>
      <c r="AE17" s="57">
        <f t="shared" ref="AE17:AE23" si="10">IF(I17="",0,IF(LEFT(I17,1)="-",(IF(ABS(I17)&gt;9,(ABS(I17)+2),11)),I17))</f>
        <v>12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Juhana Tuuttila</v>
      </c>
      <c r="D18" s="52" t="str">
        <f>IF(G7&gt;"",G7,"")</f>
        <v>Aleksi Mustonen</v>
      </c>
      <c r="E18" s="14"/>
      <c r="F18" s="78">
        <v>8</v>
      </c>
      <c r="G18" s="79">
        <v>-5</v>
      </c>
      <c r="H18" s="79">
        <v>-7</v>
      </c>
      <c r="I18" s="79">
        <v>-6</v>
      </c>
      <c r="J18" s="80"/>
      <c r="K18" s="53">
        <f t="shared" si="0"/>
        <v>1</v>
      </c>
      <c r="L18" s="54">
        <f t="shared" si="1"/>
        <v>3</v>
      </c>
      <c r="M18" s="48" t="str">
        <f t="shared" si="2"/>
        <v/>
      </c>
      <c r="N18" s="55">
        <f t="shared" si="2"/>
        <v>1</v>
      </c>
      <c r="O18" s="16"/>
      <c r="X18" s="56">
        <f t="shared" si="3"/>
        <v>11</v>
      </c>
      <c r="Y18" s="57">
        <f t="shared" si="4"/>
        <v>8</v>
      </c>
      <c r="Z18" s="56">
        <f t="shared" si="5"/>
        <v>5</v>
      </c>
      <c r="AA18" s="57">
        <f t="shared" si="6"/>
        <v>11</v>
      </c>
      <c r="AB18" s="56">
        <f t="shared" si="7"/>
        <v>7</v>
      </c>
      <c r="AC18" s="57">
        <f t="shared" si="8"/>
        <v>11</v>
      </c>
      <c r="AD18" s="56">
        <f t="shared" si="9"/>
        <v>6</v>
      </c>
      <c r="AE18" s="57">
        <f t="shared" si="10"/>
        <v>11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Mihkel Pae</v>
      </c>
      <c r="D19" s="52" t="str">
        <f>IF(G8&gt;"",G8,"")</f>
        <v>Samuli Soine</v>
      </c>
      <c r="E19" s="59"/>
      <c r="F19" s="78">
        <v>5</v>
      </c>
      <c r="G19" s="79">
        <v>-7</v>
      </c>
      <c r="H19" s="79">
        <v>-3</v>
      </c>
      <c r="I19" s="79">
        <v>7</v>
      </c>
      <c r="J19" s="80">
        <v>-6</v>
      </c>
      <c r="K19" s="53">
        <f t="shared" si="0"/>
        <v>2</v>
      </c>
      <c r="L19" s="54">
        <f t="shared" si="1"/>
        <v>3</v>
      </c>
      <c r="M19" s="48" t="str">
        <f t="shared" si="2"/>
        <v/>
      </c>
      <c r="N19" s="55">
        <f t="shared" si="2"/>
        <v>1</v>
      </c>
      <c r="O19" s="16"/>
      <c r="X19" s="56">
        <f t="shared" si="3"/>
        <v>11</v>
      </c>
      <c r="Y19" s="57">
        <f t="shared" si="4"/>
        <v>5</v>
      </c>
      <c r="Z19" s="56">
        <f t="shared" si="5"/>
        <v>7</v>
      </c>
      <c r="AA19" s="57">
        <f t="shared" si="6"/>
        <v>11</v>
      </c>
      <c r="AB19" s="56">
        <f t="shared" si="7"/>
        <v>3</v>
      </c>
      <c r="AC19" s="57">
        <f t="shared" si="8"/>
        <v>11</v>
      </c>
      <c r="AD19" s="56">
        <f t="shared" si="9"/>
        <v>11</v>
      </c>
      <c r="AE19" s="57">
        <f t="shared" si="10"/>
        <v>7</v>
      </c>
      <c r="AF19" s="56">
        <f t="shared" si="11"/>
        <v>6</v>
      </c>
      <c r="AG19" s="57">
        <f t="shared" si="12"/>
        <v>11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Andrei Maltizov</v>
      </c>
      <c r="D20" s="52" t="str">
        <f>IF(G7&gt;"",G7,"")</f>
        <v>Aleksi Mustonen</v>
      </c>
      <c r="E20" s="14"/>
      <c r="F20" s="78">
        <v>-11</v>
      </c>
      <c r="G20" s="79">
        <v>6</v>
      </c>
      <c r="H20" s="79">
        <v>-12</v>
      </c>
      <c r="I20" s="79">
        <v>-2</v>
      </c>
      <c r="J20" s="80"/>
      <c r="K20" s="53">
        <f t="shared" si="0"/>
        <v>1</v>
      </c>
      <c r="L20" s="54">
        <f t="shared" si="1"/>
        <v>3</v>
      </c>
      <c r="M20" s="48" t="str">
        <f t="shared" si="2"/>
        <v/>
      </c>
      <c r="N20" s="55">
        <f t="shared" si="2"/>
        <v>1</v>
      </c>
      <c r="O20" s="16"/>
      <c r="X20" s="56">
        <f t="shared" si="3"/>
        <v>11</v>
      </c>
      <c r="Y20" s="57">
        <f t="shared" si="4"/>
        <v>13</v>
      </c>
      <c r="Z20" s="56">
        <f t="shared" si="5"/>
        <v>11</v>
      </c>
      <c r="AA20" s="57">
        <f t="shared" si="6"/>
        <v>6</v>
      </c>
      <c r="AB20" s="56">
        <f t="shared" si="7"/>
        <v>12</v>
      </c>
      <c r="AC20" s="57">
        <f t="shared" si="8"/>
        <v>14</v>
      </c>
      <c r="AD20" s="56">
        <f t="shared" si="9"/>
        <v>2</v>
      </c>
      <c r="AE20" s="57">
        <f t="shared" si="10"/>
        <v>11</v>
      </c>
      <c r="AF20" s="56">
        <f t="shared" si="11"/>
        <v>0</v>
      </c>
      <c r="AG20" s="57">
        <f t="shared" si="12"/>
        <v>0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Mihkel Pae</v>
      </c>
      <c r="D21" s="52" t="str">
        <f>IF(G6&gt;"",G6,"")</f>
        <v>Juho Kahlos</v>
      </c>
      <c r="E21" s="59"/>
      <c r="F21" s="78">
        <v>-10</v>
      </c>
      <c r="G21" s="79">
        <v>-10</v>
      </c>
      <c r="H21" s="79">
        <v>-6</v>
      </c>
      <c r="I21" s="79"/>
      <c r="J21" s="80"/>
      <c r="K21" s="53">
        <f t="shared" si="0"/>
        <v>0</v>
      </c>
      <c r="L21" s="54">
        <f t="shared" si="1"/>
        <v>3</v>
      </c>
      <c r="M21" s="48" t="str">
        <f t="shared" si="2"/>
        <v/>
      </c>
      <c r="N21" s="55">
        <f t="shared" si="2"/>
        <v>1</v>
      </c>
      <c r="O21" s="16"/>
      <c r="X21" s="56">
        <f t="shared" si="3"/>
        <v>10</v>
      </c>
      <c r="Y21" s="57">
        <f t="shared" si="4"/>
        <v>12</v>
      </c>
      <c r="Z21" s="56">
        <f t="shared" si="5"/>
        <v>10</v>
      </c>
      <c r="AA21" s="57">
        <f t="shared" si="6"/>
        <v>12</v>
      </c>
      <c r="AB21" s="56">
        <f t="shared" si="7"/>
        <v>6</v>
      </c>
      <c r="AC21" s="57">
        <f t="shared" si="8"/>
        <v>11</v>
      </c>
      <c r="AD21" s="56">
        <f t="shared" si="9"/>
        <v>0</v>
      </c>
      <c r="AE21" s="57">
        <f t="shared" si="10"/>
        <v>0</v>
      </c>
      <c r="AF21" s="56">
        <f t="shared" si="11"/>
        <v>0</v>
      </c>
      <c r="AG21" s="57">
        <f t="shared" si="12"/>
        <v>0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Juhana Tuuttila</v>
      </c>
      <c r="D22" s="52" t="str">
        <f>IF(G10="",G8,G10)</f>
        <v>Samuli Soine</v>
      </c>
      <c r="E22" s="59"/>
      <c r="F22" s="78"/>
      <c r="G22" s="79"/>
      <c r="H22" s="79"/>
      <c r="I22" s="79"/>
      <c r="J22" s="80"/>
      <c r="K22" s="53" t="str">
        <f t="shared" si="0"/>
        <v/>
      </c>
      <c r="L22" s="60" t="str">
        <f t="shared" si="1"/>
        <v/>
      </c>
      <c r="M22" s="61" t="str">
        <f t="shared" si="2"/>
        <v/>
      </c>
      <c r="N22" s="62" t="str">
        <f t="shared" si="2"/>
        <v/>
      </c>
      <c r="O22" s="16"/>
      <c r="X22" s="56">
        <f t="shared" si="3"/>
        <v>0</v>
      </c>
      <c r="Y22" s="57">
        <f t="shared" si="4"/>
        <v>0</v>
      </c>
      <c r="Z22" s="56">
        <f t="shared" si="5"/>
        <v>0</v>
      </c>
      <c r="AA22" s="57">
        <f t="shared" si="6"/>
        <v>0</v>
      </c>
      <c r="AB22" s="56">
        <f t="shared" si="7"/>
        <v>0</v>
      </c>
      <c r="AC22" s="57">
        <f t="shared" si="8"/>
        <v>0</v>
      </c>
      <c r="AD22" s="56">
        <f t="shared" si="9"/>
        <v>0</v>
      </c>
      <c r="AE22" s="57">
        <f t="shared" si="10"/>
        <v>0</v>
      </c>
      <c r="AF22" s="56">
        <f t="shared" si="11"/>
        <v>0</v>
      </c>
      <c r="AG22" s="57">
        <f t="shared" si="12"/>
        <v>0</v>
      </c>
      <c r="AH22" s="50"/>
    </row>
    <row r="23" spans="1:35" ht="15" customHeight="1" thickBot="1">
      <c r="A23" s="51"/>
      <c r="B23" s="47" t="s">
        <v>66</v>
      </c>
      <c r="C23" s="63" t="str">
        <f>IF(C14&gt;"",C14&amp;" / "&amp;C13,"")</f>
        <v/>
      </c>
      <c r="D23" s="63" t="str">
        <f>IF(G14&gt;"",G14&amp;" / "&amp;G13,"")</f>
        <v/>
      </c>
      <c r="E23" s="64"/>
      <c r="F23" s="81"/>
      <c r="G23" s="82"/>
      <c r="H23" s="82"/>
      <c r="I23" s="82"/>
      <c r="J23" s="83"/>
      <c r="K23" s="53" t="str">
        <f t="shared" si="0"/>
        <v/>
      </c>
      <c r="L23" s="60" t="str">
        <f t="shared" si="1"/>
        <v/>
      </c>
      <c r="M23" s="61" t="str">
        <f t="shared" si="2"/>
        <v/>
      </c>
      <c r="N23" s="62" t="str">
        <f t="shared" si="2"/>
        <v/>
      </c>
      <c r="O23" s="16"/>
      <c r="X23" s="56">
        <f t="shared" si="3"/>
        <v>0</v>
      </c>
      <c r="Y23" s="57">
        <f t="shared" si="4"/>
        <v>0</v>
      </c>
      <c r="Z23" s="56">
        <f t="shared" si="5"/>
        <v>0</v>
      </c>
      <c r="AA23" s="57">
        <f t="shared" si="6"/>
        <v>0</v>
      </c>
      <c r="AB23" s="56">
        <f t="shared" si="7"/>
        <v>0</v>
      </c>
      <c r="AC23" s="57">
        <f t="shared" si="8"/>
        <v>0</v>
      </c>
      <c r="AD23" s="56">
        <f t="shared" si="9"/>
        <v>0</v>
      </c>
      <c r="AE23" s="57">
        <f t="shared" si="10"/>
        <v>0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5</v>
      </c>
      <c r="L24" s="60">
        <f>IF(ISBLANK(G6),"",SUM(L17:L22))</f>
        <v>15</v>
      </c>
      <c r="M24" s="67">
        <f>IF(ISBLANK(F17),"",SUM(M17:M23))</f>
        <v>0</v>
      </c>
      <c r="N24" s="68">
        <f>IF(ISBLANK(F17),"",SUM(N17:N23))</f>
        <v>5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IF(M24&gt;=5,C5,IF(N24&gt;=5,G5,""))</f>
        <v>TIP-70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1335-789C-4CED-BE12-1BD8B237F203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5</v>
      </c>
      <c r="D5" s="107"/>
      <c r="E5" s="107"/>
      <c r="F5" s="30" t="s">
        <v>39</v>
      </c>
      <c r="G5" s="108" t="s">
        <v>22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90</v>
      </c>
      <c r="D6" s="96"/>
      <c r="E6" s="96"/>
      <c r="F6" s="31" t="s">
        <v>41</v>
      </c>
      <c r="G6" s="97" t="s">
        <v>80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89</v>
      </c>
      <c r="D7" s="96"/>
      <c r="E7" s="96"/>
      <c r="F7" s="31" t="s">
        <v>43</v>
      </c>
      <c r="G7" s="97" t="s">
        <v>81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88</v>
      </c>
      <c r="D8" s="98"/>
      <c r="E8" s="98"/>
      <c r="F8" s="32" t="s">
        <v>45</v>
      </c>
      <c r="G8" s="99" t="s">
        <v>82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Esa Kanasuo</v>
      </c>
      <c r="D17" s="52" t="str">
        <f>IF(G6&gt;"",G6,"")</f>
        <v>Juho Kahlos</v>
      </c>
      <c r="E17" s="52" t="str">
        <f>IF(E6&gt;"",E6&amp;" - "&amp;I6,"")</f>
        <v/>
      </c>
      <c r="F17" s="75">
        <v>-4</v>
      </c>
      <c r="G17" s="76">
        <v>-6</v>
      </c>
      <c r="H17" s="76">
        <v>-7</v>
      </c>
      <c r="I17" s="76"/>
      <c r="J17" s="77"/>
      <c r="K17" s="53">
        <f t="shared" ref="K17:K23" si="0">IF(ISBLANK(F17),"",COUNTIF(F17:J17,"&gt;=0"))</f>
        <v>0</v>
      </c>
      <c r="L17" s="54">
        <f t="shared" ref="L17:L23" si="1">IF(ISBLANK(F17),"",(IF(LEFT(F17,1)="-",1,0)+IF(LEFT(G17,1)="-",1,0)+IF(LEFT(H17,1)="-",1,0)+IF(LEFT(I17,1)="-",1,0)+IF(LEFT(J17,1)="-",1,0)))</f>
        <v>3</v>
      </c>
      <c r="M17" s="48" t="str">
        <f t="shared" ref="M17:N23" si="2">IF(K17=3,1,"")</f>
        <v/>
      </c>
      <c r="N17" s="55">
        <f t="shared" si="2"/>
        <v>1</v>
      </c>
      <c r="O17" s="16"/>
      <c r="X17" s="56">
        <f t="shared" ref="X17:X23" si="3">IF(F17="",0,IF(LEFT(F17,1)="-",ABS(F17),(IF(F17&gt;9,F17+2,11))))</f>
        <v>4</v>
      </c>
      <c r="Y17" s="57">
        <f t="shared" ref="Y17:Y23" si="4">IF(F17="",0,IF(LEFT(F17,1)="-",(IF(ABS(F17)&gt;9,(ABS(F17)+2),11)),F17))</f>
        <v>11</v>
      </c>
      <c r="Z17" s="56">
        <f t="shared" ref="Z17:Z23" si="5">IF(G17="",0,IF(LEFT(G17,1)="-",ABS(G17),(IF(G17&gt;9,G17+2,11))))</f>
        <v>6</v>
      </c>
      <c r="AA17" s="57">
        <f t="shared" ref="AA17:AA23" si="6">IF(G17="",0,IF(LEFT(G17,1)="-",(IF(ABS(G17)&gt;9,(ABS(G17)+2),11)),G17))</f>
        <v>11</v>
      </c>
      <c r="AB17" s="56">
        <f t="shared" ref="AB17:AB23" si="7">IF(H17="",0,IF(LEFT(H17,1)="-",ABS(H17),(IF(H17&gt;9,H17+2,11))))</f>
        <v>7</v>
      </c>
      <c r="AC17" s="57">
        <f t="shared" ref="AC17:AC23" si="8">IF(H17="",0,IF(LEFT(H17,1)="-",(IF(ABS(H17)&gt;9,(ABS(H17)+2),11)),H17))</f>
        <v>11</v>
      </c>
      <c r="AD17" s="56">
        <f t="shared" ref="AD17:AD23" si="9">IF(I17="",0,IF(LEFT(I17,1)="-",ABS(I17),(IF(I17&gt;9,I17+2,11))))</f>
        <v>0</v>
      </c>
      <c r="AE17" s="57">
        <f t="shared" ref="AE17:AE23" si="10">IF(I17="",0,IF(LEFT(I17,1)="-",(IF(ABS(I17)&gt;9,(ABS(I17)+2),11)),I17))</f>
        <v>0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Rasmus Vesalainen</v>
      </c>
      <c r="D18" s="52" t="str">
        <f>IF(G7&gt;"",G7,"")</f>
        <v>Aleksi Mustonen</v>
      </c>
      <c r="E18" s="14"/>
      <c r="F18" s="78">
        <v>-10</v>
      </c>
      <c r="G18" s="79">
        <v>4</v>
      </c>
      <c r="H18" s="79">
        <v>-4</v>
      </c>
      <c r="I18" s="79">
        <v>-6</v>
      </c>
      <c r="J18" s="80"/>
      <c r="K18" s="53">
        <f t="shared" si="0"/>
        <v>1</v>
      </c>
      <c r="L18" s="54">
        <f t="shared" si="1"/>
        <v>3</v>
      </c>
      <c r="M18" s="48" t="str">
        <f t="shared" si="2"/>
        <v/>
      </c>
      <c r="N18" s="55">
        <f t="shared" si="2"/>
        <v>1</v>
      </c>
      <c r="O18" s="16"/>
      <c r="X18" s="56">
        <f t="shared" si="3"/>
        <v>10</v>
      </c>
      <c r="Y18" s="57">
        <f t="shared" si="4"/>
        <v>12</v>
      </c>
      <c r="Z18" s="56">
        <f t="shared" si="5"/>
        <v>11</v>
      </c>
      <c r="AA18" s="57">
        <f t="shared" si="6"/>
        <v>4</v>
      </c>
      <c r="AB18" s="56">
        <f t="shared" si="7"/>
        <v>4</v>
      </c>
      <c r="AC18" s="57">
        <f t="shared" si="8"/>
        <v>11</v>
      </c>
      <c r="AD18" s="56">
        <f t="shared" si="9"/>
        <v>6</v>
      </c>
      <c r="AE18" s="57">
        <f t="shared" si="10"/>
        <v>11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Matias Vesalainen</v>
      </c>
      <c r="D19" s="52" t="str">
        <f>IF(G8&gt;"",G8,"")</f>
        <v>Samuli Soine</v>
      </c>
      <c r="E19" s="59"/>
      <c r="F19" s="78">
        <v>10</v>
      </c>
      <c r="G19" s="79">
        <v>-4</v>
      </c>
      <c r="H19" s="79">
        <v>-8</v>
      </c>
      <c r="I19" s="79">
        <v>8</v>
      </c>
      <c r="J19" s="80">
        <v>-9</v>
      </c>
      <c r="K19" s="53">
        <f t="shared" si="0"/>
        <v>2</v>
      </c>
      <c r="L19" s="54">
        <f t="shared" si="1"/>
        <v>3</v>
      </c>
      <c r="M19" s="48" t="str">
        <f t="shared" si="2"/>
        <v/>
      </c>
      <c r="N19" s="55">
        <f t="shared" si="2"/>
        <v>1</v>
      </c>
      <c r="O19" s="16"/>
      <c r="X19" s="56">
        <f t="shared" si="3"/>
        <v>12</v>
      </c>
      <c r="Y19" s="57">
        <f t="shared" si="4"/>
        <v>10</v>
      </c>
      <c r="Z19" s="56">
        <f t="shared" si="5"/>
        <v>4</v>
      </c>
      <c r="AA19" s="57">
        <f t="shared" si="6"/>
        <v>11</v>
      </c>
      <c r="AB19" s="56">
        <f t="shared" si="7"/>
        <v>8</v>
      </c>
      <c r="AC19" s="57">
        <f t="shared" si="8"/>
        <v>11</v>
      </c>
      <c r="AD19" s="56">
        <f t="shared" si="9"/>
        <v>11</v>
      </c>
      <c r="AE19" s="57">
        <f t="shared" si="10"/>
        <v>8</v>
      </c>
      <c r="AF19" s="56">
        <f t="shared" si="11"/>
        <v>9</v>
      </c>
      <c r="AG19" s="57">
        <f t="shared" si="12"/>
        <v>11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Esa Kanasuo</v>
      </c>
      <c r="D20" s="52" t="str">
        <f>IF(G7&gt;"",G7,"")</f>
        <v>Aleksi Mustonen</v>
      </c>
      <c r="E20" s="14"/>
      <c r="F20" s="78">
        <v>-4</v>
      </c>
      <c r="G20" s="79">
        <v>-7</v>
      </c>
      <c r="H20" s="79">
        <v>9</v>
      </c>
      <c r="I20" s="79">
        <v>8</v>
      </c>
      <c r="J20" s="80">
        <v>-6</v>
      </c>
      <c r="K20" s="53">
        <f t="shared" si="0"/>
        <v>2</v>
      </c>
      <c r="L20" s="54">
        <f t="shared" si="1"/>
        <v>3</v>
      </c>
      <c r="M20" s="48" t="str">
        <f t="shared" si="2"/>
        <v/>
      </c>
      <c r="N20" s="55">
        <f t="shared" si="2"/>
        <v>1</v>
      </c>
      <c r="O20" s="16"/>
      <c r="X20" s="56">
        <f t="shared" si="3"/>
        <v>4</v>
      </c>
      <c r="Y20" s="57">
        <f t="shared" si="4"/>
        <v>11</v>
      </c>
      <c r="Z20" s="56">
        <f t="shared" si="5"/>
        <v>7</v>
      </c>
      <c r="AA20" s="57">
        <f t="shared" si="6"/>
        <v>11</v>
      </c>
      <c r="AB20" s="56">
        <f t="shared" si="7"/>
        <v>11</v>
      </c>
      <c r="AC20" s="57">
        <f t="shared" si="8"/>
        <v>9</v>
      </c>
      <c r="AD20" s="56">
        <f t="shared" si="9"/>
        <v>11</v>
      </c>
      <c r="AE20" s="57">
        <f t="shared" si="10"/>
        <v>8</v>
      </c>
      <c r="AF20" s="56">
        <f t="shared" si="11"/>
        <v>6</v>
      </c>
      <c r="AG20" s="57">
        <f t="shared" si="12"/>
        <v>11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Matias Vesalainen</v>
      </c>
      <c r="D21" s="52" t="str">
        <f>IF(G6&gt;"",G6,"")</f>
        <v>Juho Kahlos</v>
      </c>
      <c r="E21" s="59"/>
      <c r="F21" s="78">
        <v>-9</v>
      </c>
      <c r="G21" s="79">
        <v>-4</v>
      </c>
      <c r="H21" s="79">
        <v>8</v>
      </c>
      <c r="I21" s="79">
        <v>7</v>
      </c>
      <c r="J21" s="80">
        <v>-5</v>
      </c>
      <c r="K21" s="53">
        <f t="shared" si="0"/>
        <v>2</v>
      </c>
      <c r="L21" s="54">
        <f t="shared" si="1"/>
        <v>3</v>
      </c>
      <c r="M21" s="48" t="str">
        <f t="shared" si="2"/>
        <v/>
      </c>
      <c r="N21" s="55">
        <f t="shared" si="2"/>
        <v>1</v>
      </c>
      <c r="O21" s="16"/>
      <c r="X21" s="56">
        <f t="shared" si="3"/>
        <v>9</v>
      </c>
      <c r="Y21" s="57">
        <f t="shared" si="4"/>
        <v>11</v>
      </c>
      <c r="Z21" s="56">
        <f t="shared" si="5"/>
        <v>4</v>
      </c>
      <c r="AA21" s="57">
        <f t="shared" si="6"/>
        <v>11</v>
      </c>
      <c r="AB21" s="56">
        <f t="shared" si="7"/>
        <v>11</v>
      </c>
      <c r="AC21" s="57">
        <f t="shared" si="8"/>
        <v>8</v>
      </c>
      <c r="AD21" s="56">
        <f t="shared" si="9"/>
        <v>11</v>
      </c>
      <c r="AE21" s="57">
        <f t="shared" si="10"/>
        <v>7</v>
      </c>
      <c r="AF21" s="56">
        <f t="shared" si="11"/>
        <v>5</v>
      </c>
      <c r="AG21" s="57">
        <f t="shared" si="12"/>
        <v>11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Rasmus Vesalainen</v>
      </c>
      <c r="D22" s="52" t="str">
        <f>IF(G10="",G8,G10)</f>
        <v>Samuli Soine</v>
      </c>
      <c r="E22" s="59"/>
      <c r="F22" s="78"/>
      <c r="G22" s="79"/>
      <c r="H22" s="79"/>
      <c r="I22" s="79"/>
      <c r="J22" s="80"/>
      <c r="K22" s="53" t="str">
        <f t="shared" si="0"/>
        <v/>
      </c>
      <c r="L22" s="60" t="str">
        <f t="shared" si="1"/>
        <v/>
      </c>
      <c r="M22" s="61" t="str">
        <f t="shared" si="2"/>
        <v/>
      </c>
      <c r="N22" s="62" t="str">
        <f t="shared" si="2"/>
        <v/>
      </c>
      <c r="O22" s="16"/>
      <c r="X22" s="56">
        <f t="shared" si="3"/>
        <v>0</v>
      </c>
      <c r="Y22" s="57">
        <f t="shared" si="4"/>
        <v>0</v>
      </c>
      <c r="Z22" s="56">
        <f t="shared" si="5"/>
        <v>0</v>
      </c>
      <c r="AA22" s="57">
        <f t="shared" si="6"/>
        <v>0</v>
      </c>
      <c r="AB22" s="56">
        <f t="shared" si="7"/>
        <v>0</v>
      </c>
      <c r="AC22" s="57">
        <f t="shared" si="8"/>
        <v>0</v>
      </c>
      <c r="AD22" s="56">
        <f t="shared" si="9"/>
        <v>0</v>
      </c>
      <c r="AE22" s="57">
        <f t="shared" si="10"/>
        <v>0</v>
      </c>
      <c r="AF22" s="56">
        <f t="shared" si="11"/>
        <v>0</v>
      </c>
      <c r="AG22" s="57">
        <f t="shared" si="12"/>
        <v>0</v>
      </c>
      <c r="AH22" s="50"/>
    </row>
    <row r="23" spans="1:35" ht="15" customHeight="1" thickBot="1">
      <c r="A23" s="51"/>
      <c r="B23" s="47" t="s">
        <v>66</v>
      </c>
      <c r="C23" s="63" t="str">
        <f>IF(C14&gt;"",C14&amp;" / "&amp;C13,"")</f>
        <v/>
      </c>
      <c r="D23" s="63" t="str">
        <f>IF(G14&gt;"",G14&amp;" / "&amp;G13,"")</f>
        <v/>
      </c>
      <c r="E23" s="64"/>
      <c r="F23" s="81"/>
      <c r="G23" s="82"/>
      <c r="H23" s="82"/>
      <c r="I23" s="82"/>
      <c r="J23" s="83"/>
      <c r="K23" s="53" t="str">
        <f t="shared" si="0"/>
        <v/>
      </c>
      <c r="L23" s="60" t="str">
        <f t="shared" si="1"/>
        <v/>
      </c>
      <c r="M23" s="61" t="str">
        <f t="shared" si="2"/>
        <v/>
      </c>
      <c r="N23" s="62" t="str">
        <f t="shared" si="2"/>
        <v/>
      </c>
      <c r="O23" s="16"/>
      <c r="X23" s="56">
        <f t="shared" si="3"/>
        <v>0</v>
      </c>
      <c r="Y23" s="57">
        <f t="shared" si="4"/>
        <v>0</v>
      </c>
      <c r="Z23" s="56">
        <f t="shared" si="5"/>
        <v>0</v>
      </c>
      <c r="AA23" s="57">
        <f t="shared" si="6"/>
        <v>0</v>
      </c>
      <c r="AB23" s="56">
        <f t="shared" si="7"/>
        <v>0</v>
      </c>
      <c r="AC23" s="57">
        <f t="shared" si="8"/>
        <v>0</v>
      </c>
      <c r="AD23" s="56">
        <f t="shared" si="9"/>
        <v>0</v>
      </c>
      <c r="AE23" s="57">
        <f t="shared" si="10"/>
        <v>0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7</v>
      </c>
      <c r="L24" s="60">
        <f>IF(ISBLANK(G6),"",SUM(L17:L22))</f>
        <v>15</v>
      </c>
      <c r="M24" s="67">
        <f>IF(ISBLANK(F17),"",SUM(M17:M23))</f>
        <v>0</v>
      </c>
      <c r="N24" s="68">
        <f>IF(ISBLANK(F17),"",SUM(N17:N23))</f>
        <v>5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IF(M24&gt;=5,C5,IF(N24&gt;=5,G5,""))</f>
        <v>TIP-70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3EB6-8B36-4713-AC46-4DCE28CC2A3E}">
  <dimension ref="A1:AM108"/>
  <sheetViews>
    <sheetView workbookViewId="0"/>
  </sheetViews>
  <sheetFormatPr defaultRowHeight="13.2"/>
  <cols>
    <col min="1" max="1" width="1.21875" style="15" customWidth="1"/>
    <col min="2" max="2" width="5.77734375" style="15" customWidth="1"/>
    <col min="3" max="3" width="20" style="15" customWidth="1"/>
    <col min="4" max="4" width="19.77734375" style="15" customWidth="1"/>
    <col min="5" max="5" width="1.21875" style="15" customWidth="1"/>
    <col min="6" max="6" width="5.77734375" style="15" customWidth="1"/>
    <col min="7" max="7" width="5" style="15" customWidth="1"/>
    <col min="8" max="10" width="5.77734375" style="15" customWidth="1"/>
    <col min="11" max="14" width="3.77734375" style="15" customWidth="1"/>
    <col min="15" max="15" width="1.21875" style="15" customWidth="1"/>
    <col min="16" max="18" width="3.21875" style="15" customWidth="1"/>
    <col min="19" max="21" width="3.77734375" style="15" customWidth="1"/>
    <col min="22" max="22" width="2.77734375" style="15" customWidth="1"/>
    <col min="23" max="23" width="29.21875" style="15" customWidth="1"/>
    <col min="24" max="33" width="0" style="15" hidden="1" customWidth="1"/>
    <col min="34" max="256" width="8.88671875" style="15"/>
    <col min="257" max="257" width="1.21875" style="15" customWidth="1"/>
    <col min="258" max="258" width="5.77734375" style="15" customWidth="1"/>
    <col min="259" max="259" width="20" style="15" customWidth="1"/>
    <col min="260" max="260" width="19.77734375" style="15" customWidth="1"/>
    <col min="261" max="261" width="1.21875" style="15" customWidth="1"/>
    <col min="262" max="262" width="5.77734375" style="15" customWidth="1"/>
    <col min="263" max="263" width="5" style="15" customWidth="1"/>
    <col min="264" max="266" width="5.77734375" style="15" customWidth="1"/>
    <col min="267" max="270" width="3.77734375" style="15" customWidth="1"/>
    <col min="271" max="271" width="1.21875" style="15" customWidth="1"/>
    <col min="272" max="274" width="3.21875" style="15" customWidth="1"/>
    <col min="275" max="277" width="3.77734375" style="15" customWidth="1"/>
    <col min="278" max="278" width="2.77734375" style="15" customWidth="1"/>
    <col min="279" max="279" width="29.21875" style="15" customWidth="1"/>
    <col min="280" max="289" width="0" style="15" hidden="1" customWidth="1"/>
    <col min="290" max="512" width="8.88671875" style="15"/>
    <col min="513" max="513" width="1.21875" style="15" customWidth="1"/>
    <col min="514" max="514" width="5.77734375" style="15" customWidth="1"/>
    <col min="515" max="515" width="20" style="15" customWidth="1"/>
    <col min="516" max="516" width="19.77734375" style="15" customWidth="1"/>
    <col min="517" max="517" width="1.21875" style="15" customWidth="1"/>
    <col min="518" max="518" width="5.77734375" style="15" customWidth="1"/>
    <col min="519" max="519" width="5" style="15" customWidth="1"/>
    <col min="520" max="522" width="5.77734375" style="15" customWidth="1"/>
    <col min="523" max="526" width="3.77734375" style="15" customWidth="1"/>
    <col min="527" max="527" width="1.21875" style="15" customWidth="1"/>
    <col min="528" max="530" width="3.21875" style="15" customWidth="1"/>
    <col min="531" max="533" width="3.77734375" style="15" customWidth="1"/>
    <col min="534" max="534" width="2.77734375" style="15" customWidth="1"/>
    <col min="535" max="535" width="29.21875" style="15" customWidth="1"/>
    <col min="536" max="545" width="0" style="15" hidden="1" customWidth="1"/>
    <col min="546" max="768" width="8.88671875" style="15"/>
    <col min="769" max="769" width="1.21875" style="15" customWidth="1"/>
    <col min="770" max="770" width="5.77734375" style="15" customWidth="1"/>
    <col min="771" max="771" width="20" style="15" customWidth="1"/>
    <col min="772" max="772" width="19.77734375" style="15" customWidth="1"/>
    <col min="773" max="773" width="1.21875" style="15" customWidth="1"/>
    <col min="774" max="774" width="5.77734375" style="15" customWidth="1"/>
    <col min="775" max="775" width="5" style="15" customWidth="1"/>
    <col min="776" max="778" width="5.77734375" style="15" customWidth="1"/>
    <col min="779" max="782" width="3.77734375" style="15" customWidth="1"/>
    <col min="783" max="783" width="1.21875" style="15" customWidth="1"/>
    <col min="784" max="786" width="3.21875" style="15" customWidth="1"/>
    <col min="787" max="789" width="3.77734375" style="15" customWidth="1"/>
    <col min="790" max="790" width="2.77734375" style="15" customWidth="1"/>
    <col min="791" max="791" width="29.21875" style="15" customWidth="1"/>
    <col min="792" max="801" width="0" style="15" hidden="1" customWidth="1"/>
    <col min="802" max="1024" width="8.88671875" style="15"/>
    <col min="1025" max="1025" width="1.21875" style="15" customWidth="1"/>
    <col min="1026" max="1026" width="5.77734375" style="15" customWidth="1"/>
    <col min="1027" max="1027" width="20" style="15" customWidth="1"/>
    <col min="1028" max="1028" width="19.77734375" style="15" customWidth="1"/>
    <col min="1029" max="1029" width="1.21875" style="15" customWidth="1"/>
    <col min="1030" max="1030" width="5.77734375" style="15" customWidth="1"/>
    <col min="1031" max="1031" width="5" style="15" customWidth="1"/>
    <col min="1032" max="1034" width="5.77734375" style="15" customWidth="1"/>
    <col min="1035" max="1038" width="3.77734375" style="15" customWidth="1"/>
    <col min="1039" max="1039" width="1.21875" style="15" customWidth="1"/>
    <col min="1040" max="1042" width="3.21875" style="15" customWidth="1"/>
    <col min="1043" max="1045" width="3.77734375" style="15" customWidth="1"/>
    <col min="1046" max="1046" width="2.77734375" style="15" customWidth="1"/>
    <col min="1047" max="1047" width="29.21875" style="15" customWidth="1"/>
    <col min="1048" max="1057" width="0" style="15" hidden="1" customWidth="1"/>
    <col min="1058" max="1280" width="8.88671875" style="15"/>
    <col min="1281" max="1281" width="1.21875" style="15" customWidth="1"/>
    <col min="1282" max="1282" width="5.77734375" style="15" customWidth="1"/>
    <col min="1283" max="1283" width="20" style="15" customWidth="1"/>
    <col min="1284" max="1284" width="19.77734375" style="15" customWidth="1"/>
    <col min="1285" max="1285" width="1.21875" style="15" customWidth="1"/>
    <col min="1286" max="1286" width="5.77734375" style="15" customWidth="1"/>
    <col min="1287" max="1287" width="5" style="15" customWidth="1"/>
    <col min="1288" max="1290" width="5.77734375" style="15" customWidth="1"/>
    <col min="1291" max="1294" width="3.77734375" style="15" customWidth="1"/>
    <col min="1295" max="1295" width="1.21875" style="15" customWidth="1"/>
    <col min="1296" max="1298" width="3.21875" style="15" customWidth="1"/>
    <col min="1299" max="1301" width="3.77734375" style="15" customWidth="1"/>
    <col min="1302" max="1302" width="2.77734375" style="15" customWidth="1"/>
    <col min="1303" max="1303" width="29.21875" style="15" customWidth="1"/>
    <col min="1304" max="1313" width="0" style="15" hidden="1" customWidth="1"/>
    <col min="1314" max="1536" width="8.88671875" style="15"/>
    <col min="1537" max="1537" width="1.21875" style="15" customWidth="1"/>
    <col min="1538" max="1538" width="5.77734375" style="15" customWidth="1"/>
    <col min="1539" max="1539" width="20" style="15" customWidth="1"/>
    <col min="1540" max="1540" width="19.77734375" style="15" customWidth="1"/>
    <col min="1541" max="1541" width="1.21875" style="15" customWidth="1"/>
    <col min="1542" max="1542" width="5.77734375" style="15" customWidth="1"/>
    <col min="1543" max="1543" width="5" style="15" customWidth="1"/>
    <col min="1544" max="1546" width="5.77734375" style="15" customWidth="1"/>
    <col min="1547" max="1550" width="3.77734375" style="15" customWidth="1"/>
    <col min="1551" max="1551" width="1.21875" style="15" customWidth="1"/>
    <col min="1552" max="1554" width="3.21875" style="15" customWidth="1"/>
    <col min="1555" max="1557" width="3.77734375" style="15" customWidth="1"/>
    <col min="1558" max="1558" width="2.77734375" style="15" customWidth="1"/>
    <col min="1559" max="1559" width="29.21875" style="15" customWidth="1"/>
    <col min="1560" max="1569" width="0" style="15" hidden="1" customWidth="1"/>
    <col min="1570" max="1792" width="8.88671875" style="15"/>
    <col min="1793" max="1793" width="1.21875" style="15" customWidth="1"/>
    <col min="1794" max="1794" width="5.77734375" style="15" customWidth="1"/>
    <col min="1795" max="1795" width="20" style="15" customWidth="1"/>
    <col min="1796" max="1796" width="19.77734375" style="15" customWidth="1"/>
    <col min="1797" max="1797" width="1.21875" style="15" customWidth="1"/>
    <col min="1798" max="1798" width="5.77734375" style="15" customWidth="1"/>
    <col min="1799" max="1799" width="5" style="15" customWidth="1"/>
    <col min="1800" max="1802" width="5.77734375" style="15" customWidth="1"/>
    <col min="1803" max="1806" width="3.77734375" style="15" customWidth="1"/>
    <col min="1807" max="1807" width="1.21875" style="15" customWidth="1"/>
    <col min="1808" max="1810" width="3.21875" style="15" customWidth="1"/>
    <col min="1811" max="1813" width="3.77734375" style="15" customWidth="1"/>
    <col min="1814" max="1814" width="2.77734375" style="15" customWidth="1"/>
    <col min="1815" max="1815" width="29.21875" style="15" customWidth="1"/>
    <col min="1816" max="1825" width="0" style="15" hidden="1" customWidth="1"/>
    <col min="1826" max="2048" width="8.88671875" style="15"/>
    <col min="2049" max="2049" width="1.21875" style="15" customWidth="1"/>
    <col min="2050" max="2050" width="5.77734375" style="15" customWidth="1"/>
    <col min="2051" max="2051" width="20" style="15" customWidth="1"/>
    <col min="2052" max="2052" width="19.77734375" style="15" customWidth="1"/>
    <col min="2053" max="2053" width="1.21875" style="15" customWidth="1"/>
    <col min="2054" max="2054" width="5.77734375" style="15" customWidth="1"/>
    <col min="2055" max="2055" width="5" style="15" customWidth="1"/>
    <col min="2056" max="2058" width="5.77734375" style="15" customWidth="1"/>
    <col min="2059" max="2062" width="3.77734375" style="15" customWidth="1"/>
    <col min="2063" max="2063" width="1.21875" style="15" customWidth="1"/>
    <col min="2064" max="2066" width="3.21875" style="15" customWidth="1"/>
    <col min="2067" max="2069" width="3.77734375" style="15" customWidth="1"/>
    <col min="2070" max="2070" width="2.77734375" style="15" customWidth="1"/>
    <col min="2071" max="2071" width="29.21875" style="15" customWidth="1"/>
    <col min="2072" max="2081" width="0" style="15" hidden="1" customWidth="1"/>
    <col min="2082" max="2304" width="8.88671875" style="15"/>
    <col min="2305" max="2305" width="1.21875" style="15" customWidth="1"/>
    <col min="2306" max="2306" width="5.77734375" style="15" customWidth="1"/>
    <col min="2307" max="2307" width="20" style="15" customWidth="1"/>
    <col min="2308" max="2308" width="19.77734375" style="15" customWidth="1"/>
    <col min="2309" max="2309" width="1.21875" style="15" customWidth="1"/>
    <col min="2310" max="2310" width="5.77734375" style="15" customWidth="1"/>
    <col min="2311" max="2311" width="5" style="15" customWidth="1"/>
    <col min="2312" max="2314" width="5.77734375" style="15" customWidth="1"/>
    <col min="2315" max="2318" width="3.77734375" style="15" customWidth="1"/>
    <col min="2319" max="2319" width="1.21875" style="15" customWidth="1"/>
    <col min="2320" max="2322" width="3.21875" style="15" customWidth="1"/>
    <col min="2323" max="2325" width="3.77734375" style="15" customWidth="1"/>
    <col min="2326" max="2326" width="2.77734375" style="15" customWidth="1"/>
    <col min="2327" max="2327" width="29.21875" style="15" customWidth="1"/>
    <col min="2328" max="2337" width="0" style="15" hidden="1" customWidth="1"/>
    <col min="2338" max="2560" width="8.88671875" style="15"/>
    <col min="2561" max="2561" width="1.21875" style="15" customWidth="1"/>
    <col min="2562" max="2562" width="5.77734375" style="15" customWidth="1"/>
    <col min="2563" max="2563" width="20" style="15" customWidth="1"/>
    <col min="2564" max="2564" width="19.77734375" style="15" customWidth="1"/>
    <col min="2565" max="2565" width="1.21875" style="15" customWidth="1"/>
    <col min="2566" max="2566" width="5.77734375" style="15" customWidth="1"/>
    <col min="2567" max="2567" width="5" style="15" customWidth="1"/>
    <col min="2568" max="2570" width="5.77734375" style="15" customWidth="1"/>
    <col min="2571" max="2574" width="3.77734375" style="15" customWidth="1"/>
    <col min="2575" max="2575" width="1.21875" style="15" customWidth="1"/>
    <col min="2576" max="2578" width="3.21875" style="15" customWidth="1"/>
    <col min="2579" max="2581" width="3.77734375" style="15" customWidth="1"/>
    <col min="2582" max="2582" width="2.77734375" style="15" customWidth="1"/>
    <col min="2583" max="2583" width="29.21875" style="15" customWidth="1"/>
    <col min="2584" max="2593" width="0" style="15" hidden="1" customWidth="1"/>
    <col min="2594" max="2816" width="8.88671875" style="15"/>
    <col min="2817" max="2817" width="1.21875" style="15" customWidth="1"/>
    <col min="2818" max="2818" width="5.77734375" style="15" customWidth="1"/>
    <col min="2819" max="2819" width="20" style="15" customWidth="1"/>
    <col min="2820" max="2820" width="19.77734375" style="15" customWidth="1"/>
    <col min="2821" max="2821" width="1.21875" style="15" customWidth="1"/>
    <col min="2822" max="2822" width="5.77734375" style="15" customWidth="1"/>
    <col min="2823" max="2823" width="5" style="15" customWidth="1"/>
    <col min="2824" max="2826" width="5.77734375" style="15" customWidth="1"/>
    <col min="2827" max="2830" width="3.77734375" style="15" customWidth="1"/>
    <col min="2831" max="2831" width="1.21875" style="15" customWidth="1"/>
    <col min="2832" max="2834" width="3.21875" style="15" customWidth="1"/>
    <col min="2835" max="2837" width="3.77734375" style="15" customWidth="1"/>
    <col min="2838" max="2838" width="2.77734375" style="15" customWidth="1"/>
    <col min="2839" max="2839" width="29.21875" style="15" customWidth="1"/>
    <col min="2840" max="2849" width="0" style="15" hidden="1" customWidth="1"/>
    <col min="2850" max="3072" width="8.88671875" style="15"/>
    <col min="3073" max="3073" width="1.21875" style="15" customWidth="1"/>
    <col min="3074" max="3074" width="5.77734375" style="15" customWidth="1"/>
    <col min="3075" max="3075" width="20" style="15" customWidth="1"/>
    <col min="3076" max="3076" width="19.77734375" style="15" customWidth="1"/>
    <col min="3077" max="3077" width="1.21875" style="15" customWidth="1"/>
    <col min="3078" max="3078" width="5.77734375" style="15" customWidth="1"/>
    <col min="3079" max="3079" width="5" style="15" customWidth="1"/>
    <col min="3080" max="3082" width="5.77734375" style="15" customWidth="1"/>
    <col min="3083" max="3086" width="3.77734375" style="15" customWidth="1"/>
    <col min="3087" max="3087" width="1.21875" style="15" customWidth="1"/>
    <col min="3088" max="3090" width="3.21875" style="15" customWidth="1"/>
    <col min="3091" max="3093" width="3.77734375" style="15" customWidth="1"/>
    <col min="3094" max="3094" width="2.77734375" style="15" customWidth="1"/>
    <col min="3095" max="3095" width="29.21875" style="15" customWidth="1"/>
    <col min="3096" max="3105" width="0" style="15" hidden="1" customWidth="1"/>
    <col min="3106" max="3328" width="8.88671875" style="15"/>
    <col min="3329" max="3329" width="1.21875" style="15" customWidth="1"/>
    <col min="3330" max="3330" width="5.77734375" style="15" customWidth="1"/>
    <col min="3331" max="3331" width="20" style="15" customWidth="1"/>
    <col min="3332" max="3332" width="19.77734375" style="15" customWidth="1"/>
    <col min="3333" max="3333" width="1.21875" style="15" customWidth="1"/>
    <col min="3334" max="3334" width="5.77734375" style="15" customWidth="1"/>
    <col min="3335" max="3335" width="5" style="15" customWidth="1"/>
    <col min="3336" max="3338" width="5.77734375" style="15" customWidth="1"/>
    <col min="3339" max="3342" width="3.77734375" style="15" customWidth="1"/>
    <col min="3343" max="3343" width="1.21875" style="15" customWidth="1"/>
    <col min="3344" max="3346" width="3.21875" style="15" customWidth="1"/>
    <col min="3347" max="3349" width="3.77734375" style="15" customWidth="1"/>
    <col min="3350" max="3350" width="2.77734375" style="15" customWidth="1"/>
    <col min="3351" max="3351" width="29.21875" style="15" customWidth="1"/>
    <col min="3352" max="3361" width="0" style="15" hidden="1" customWidth="1"/>
    <col min="3362" max="3584" width="8.88671875" style="15"/>
    <col min="3585" max="3585" width="1.21875" style="15" customWidth="1"/>
    <col min="3586" max="3586" width="5.77734375" style="15" customWidth="1"/>
    <col min="3587" max="3587" width="20" style="15" customWidth="1"/>
    <col min="3588" max="3588" width="19.77734375" style="15" customWidth="1"/>
    <col min="3589" max="3589" width="1.21875" style="15" customWidth="1"/>
    <col min="3590" max="3590" width="5.77734375" style="15" customWidth="1"/>
    <col min="3591" max="3591" width="5" style="15" customWidth="1"/>
    <col min="3592" max="3594" width="5.77734375" style="15" customWidth="1"/>
    <col min="3595" max="3598" width="3.77734375" style="15" customWidth="1"/>
    <col min="3599" max="3599" width="1.21875" style="15" customWidth="1"/>
    <col min="3600" max="3602" width="3.21875" style="15" customWidth="1"/>
    <col min="3603" max="3605" width="3.77734375" style="15" customWidth="1"/>
    <col min="3606" max="3606" width="2.77734375" style="15" customWidth="1"/>
    <col min="3607" max="3607" width="29.21875" style="15" customWidth="1"/>
    <col min="3608" max="3617" width="0" style="15" hidden="1" customWidth="1"/>
    <col min="3618" max="3840" width="8.88671875" style="15"/>
    <col min="3841" max="3841" width="1.21875" style="15" customWidth="1"/>
    <col min="3842" max="3842" width="5.77734375" style="15" customWidth="1"/>
    <col min="3843" max="3843" width="20" style="15" customWidth="1"/>
    <col min="3844" max="3844" width="19.77734375" style="15" customWidth="1"/>
    <col min="3845" max="3845" width="1.21875" style="15" customWidth="1"/>
    <col min="3846" max="3846" width="5.77734375" style="15" customWidth="1"/>
    <col min="3847" max="3847" width="5" style="15" customWidth="1"/>
    <col min="3848" max="3850" width="5.77734375" style="15" customWidth="1"/>
    <col min="3851" max="3854" width="3.77734375" style="15" customWidth="1"/>
    <col min="3855" max="3855" width="1.21875" style="15" customWidth="1"/>
    <col min="3856" max="3858" width="3.21875" style="15" customWidth="1"/>
    <col min="3859" max="3861" width="3.77734375" style="15" customWidth="1"/>
    <col min="3862" max="3862" width="2.77734375" style="15" customWidth="1"/>
    <col min="3863" max="3863" width="29.21875" style="15" customWidth="1"/>
    <col min="3864" max="3873" width="0" style="15" hidden="1" customWidth="1"/>
    <col min="3874" max="4096" width="8.88671875" style="15"/>
    <col min="4097" max="4097" width="1.21875" style="15" customWidth="1"/>
    <col min="4098" max="4098" width="5.77734375" style="15" customWidth="1"/>
    <col min="4099" max="4099" width="20" style="15" customWidth="1"/>
    <col min="4100" max="4100" width="19.77734375" style="15" customWidth="1"/>
    <col min="4101" max="4101" width="1.21875" style="15" customWidth="1"/>
    <col min="4102" max="4102" width="5.77734375" style="15" customWidth="1"/>
    <col min="4103" max="4103" width="5" style="15" customWidth="1"/>
    <col min="4104" max="4106" width="5.77734375" style="15" customWidth="1"/>
    <col min="4107" max="4110" width="3.77734375" style="15" customWidth="1"/>
    <col min="4111" max="4111" width="1.21875" style="15" customWidth="1"/>
    <col min="4112" max="4114" width="3.21875" style="15" customWidth="1"/>
    <col min="4115" max="4117" width="3.77734375" style="15" customWidth="1"/>
    <col min="4118" max="4118" width="2.77734375" style="15" customWidth="1"/>
    <col min="4119" max="4119" width="29.21875" style="15" customWidth="1"/>
    <col min="4120" max="4129" width="0" style="15" hidden="1" customWidth="1"/>
    <col min="4130" max="4352" width="8.88671875" style="15"/>
    <col min="4353" max="4353" width="1.21875" style="15" customWidth="1"/>
    <col min="4354" max="4354" width="5.77734375" style="15" customWidth="1"/>
    <col min="4355" max="4355" width="20" style="15" customWidth="1"/>
    <col min="4356" max="4356" width="19.77734375" style="15" customWidth="1"/>
    <col min="4357" max="4357" width="1.21875" style="15" customWidth="1"/>
    <col min="4358" max="4358" width="5.77734375" style="15" customWidth="1"/>
    <col min="4359" max="4359" width="5" style="15" customWidth="1"/>
    <col min="4360" max="4362" width="5.77734375" style="15" customWidth="1"/>
    <col min="4363" max="4366" width="3.77734375" style="15" customWidth="1"/>
    <col min="4367" max="4367" width="1.21875" style="15" customWidth="1"/>
    <col min="4368" max="4370" width="3.21875" style="15" customWidth="1"/>
    <col min="4371" max="4373" width="3.77734375" style="15" customWidth="1"/>
    <col min="4374" max="4374" width="2.77734375" style="15" customWidth="1"/>
    <col min="4375" max="4375" width="29.21875" style="15" customWidth="1"/>
    <col min="4376" max="4385" width="0" style="15" hidden="1" customWidth="1"/>
    <col min="4386" max="4608" width="8.88671875" style="15"/>
    <col min="4609" max="4609" width="1.21875" style="15" customWidth="1"/>
    <col min="4610" max="4610" width="5.77734375" style="15" customWidth="1"/>
    <col min="4611" max="4611" width="20" style="15" customWidth="1"/>
    <col min="4612" max="4612" width="19.77734375" style="15" customWidth="1"/>
    <col min="4613" max="4613" width="1.21875" style="15" customWidth="1"/>
    <col min="4614" max="4614" width="5.77734375" style="15" customWidth="1"/>
    <col min="4615" max="4615" width="5" style="15" customWidth="1"/>
    <col min="4616" max="4618" width="5.77734375" style="15" customWidth="1"/>
    <col min="4619" max="4622" width="3.77734375" style="15" customWidth="1"/>
    <col min="4623" max="4623" width="1.21875" style="15" customWidth="1"/>
    <col min="4624" max="4626" width="3.21875" style="15" customWidth="1"/>
    <col min="4627" max="4629" width="3.77734375" style="15" customWidth="1"/>
    <col min="4630" max="4630" width="2.77734375" style="15" customWidth="1"/>
    <col min="4631" max="4631" width="29.21875" style="15" customWidth="1"/>
    <col min="4632" max="4641" width="0" style="15" hidden="1" customWidth="1"/>
    <col min="4642" max="4864" width="8.88671875" style="15"/>
    <col min="4865" max="4865" width="1.21875" style="15" customWidth="1"/>
    <col min="4866" max="4866" width="5.77734375" style="15" customWidth="1"/>
    <col min="4867" max="4867" width="20" style="15" customWidth="1"/>
    <col min="4868" max="4868" width="19.77734375" style="15" customWidth="1"/>
    <col min="4869" max="4869" width="1.21875" style="15" customWidth="1"/>
    <col min="4870" max="4870" width="5.77734375" style="15" customWidth="1"/>
    <col min="4871" max="4871" width="5" style="15" customWidth="1"/>
    <col min="4872" max="4874" width="5.77734375" style="15" customWidth="1"/>
    <col min="4875" max="4878" width="3.77734375" style="15" customWidth="1"/>
    <col min="4879" max="4879" width="1.21875" style="15" customWidth="1"/>
    <col min="4880" max="4882" width="3.21875" style="15" customWidth="1"/>
    <col min="4883" max="4885" width="3.77734375" style="15" customWidth="1"/>
    <col min="4886" max="4886" width="2.77734375" style="15" customWidth="1"/>
    <col min="4887" max="4887" width="29.21875" style="15" customWidth="1"/>
    <col min="4888" max="4897" width="0" style="15" hidden="1" customWidth="1"/>
    <col min="4898" max="5120" width="8.88671875" style="15"/>
    <col min="5121" max="5121" width="1.21875" style="15" customWidth="1"/>
    <col min="5122" max="5122" width="5.77734375" style="15" customWidth="1"/>
    <col min="5123" max="5123" width="20" style="15" customWidth="1"/>
    <col min="5124" max="5124" width="19.77734375" style="15" customWidth="1"/>
    <col min="5125" max="5125" width="1.21875" style="15" customWidth="1"/>
    <col min="5126" max="5126" width="5.77734375" style="15" customWidth="1"/>
    <col min="5127" max="5127" width="5" style="15" customWidth="1"/>
    <col min="5128" max="5130" width="5.77734375" style="15" customWidth="1"/>
    <col min="5131" max="5134" width="3.77734375" style="15" customWidth="1"/>
    <col min="5135" max="5135" width="1.21875" style="15" customWidth="1"/>
    <col min="5136" max="5138" width="3.21875" style="15" customWidth="1"/>
    <col min="5139" max="5141" width="3.77734375" style="15" customWidth="1"/>
    <col min="5142" max="5142" width="2.77734375" style="15" customWidth="1"/>
    <col min="5143" max="5143" width="29.21875" style="15" customWidth="1"/>
    <col min="5144" max="5153" width="0" style="15" hidden="1" customWidth="1"/>
    <col min="5154" max="5376" width="8.88671875" style="15"/>
    <col min="5377" max="5377" width="1.21875" style="15" customWidth="1"/>
    <col min="5378" max="5378" width="5.77734375" style="15" customWidth="1"/>
    <col min="5379" max="5379" width="20" style="15" customWidth="1"/>
    <col min="5380" max="5380" width="19.77734375" style="15" customWidth="1"/>
    <col min="5381" max="5381" width="1.21875" style="15" customWidth="1"/>
    <col min="5382" max="5382" width="5.77734375" style="15" customWidth="1"/>
    <col min="5383" max="5383" width="5" style="15" customWidth="1"/>
    <col min="5384" max="5386" width="5.77734375" style="15" customWidth="1"/>
    <col min="5387" max="5390" width="3.77734375" style="15" customWidth="1"/>
    <col min="5391" max="5391" width="1.21875" style="15" customWidth="1"/>
    <col min="5392" max="5394" width="3.21875" style="15" customWidth="1"/>
    <col min="5395" max="5397" width="3.77734375" style="15" customWidth="1"/>
    <col min="5398" max="5398" width="2.77734375" style="15" customWidth="1"/>
    <col min="5399" max="5399" width="29.21875" style="15" customWidth="1"/>
    <col min="5400" max="5409" width="0" style="15" hidden="1" customWidth="1"/>
    <col min="5410" max="5632" width="8.88671875" style="15"/>
    <col min="5633" max="5633" width="1.21875" style="15" customWidth="1"/>
    <col min="5634" max="5634" width="5.77734375" style="15" customWidth="1"/>
    <col min="5635" max="5635" width="20" style="15" customWidth="1"/>
    <col min="5636" max="5636" width="19.77734375" style="15" customWidth="1"/>
    <col min="5637" max="5637" width="1.21875" style="15" customWidth="1"/>
    <col min="5638" max="5638" width="5.77734375" style="15" customWidth="1"/>
    <col min="5639" max="5639" width="5" style="15" customWidth="1"/>
    <col min="5640" max="5642" width="5.77734375" style="15" customWidth="1"/>
    <col min="5643" max="5646" width="3.77734375" style="15" customWidth="1"/>
    <col min="5647" max="5647" width="1.21875" style="15" customWidth="1"/>
    <col min="5648" max="5650" width="3.21875" style="15" customWidth="1"/>
    <col min="5651" max="5653" width="3.77734375" style="15" customWidth="1"/>
    <col min="5654" max="5654" width="2.77734375" style="15" customWidth="1"/>
    <col min="5655" max="5655" width="29.21875" style="15" customWidth="1"/>
    <col min="5656" max="5665" width="0" style="15" hidden="1" customWidth="1"/>
    <col min="5666" max="5888" width="8.88671875" style="15"/>
    <col min="5889" max="5889" width="1.21875" style="15" customWidth="1"/>
    <col min="5890" max="5890" width="5.77734375" style="15" customWidth="1"/>
    <col min="5891" max="5891" width="20" style="15" customWidth="1"/>
    <col min="5892" max="5892" width="19.77734375" style="15" customWidth="1"/>
    <col min="5893" max="5893" width="1.21875" style="15" customWidth="1"/>
    <col min="5894" max="5894" width="5.77734375" style="15" customWidth="1"/>
    <col min="5895" max="5895" width="5" style="15" customWidth="1"/>
    <col min="5896" max="5898" width="5.77734375" style="15" customWidth="1"/>
    <col min="5899" max="5902" width="3.77734375" style="15" customWidth="1"/>
    <col min="5903" max="5903" width="1.21875" style="15" customWidth="1"/>
    <col min="5904" max="5906" width="3.21875" style="15" customWidth="1"/>
    <col min="5907" max="5909" width="3.77734375" style="15" customWidth="1"/>
    <col min="5910" max="5910" width="2.77734375" style="15" customWidth="1"/>
    <col min="5911" max="5911" width="29.21875" style="15" customWidth="1"/>
    <col min="5912" max="5921" width="0" style="15" hidden="1" customWidth="1"/>
    <col min="5922" max="6144" width="8.88671875" style="15"/>
    <col min="6145" max="6145" width="1.21875" style="15" customWidth="1"/>
    <col min="6146" max="6146" width="5.77734375" style="15" customWidth="1"/>
    <col min="6147" max="6147" width="20" style="15" customWidth="1"/>
    <col min="6148" max="6148" width="19.77734375" style="15" customWidth="1"/>
    <col min="6149" max="6149" width="1.21875" style="15" customWidth="1"/>
    <col min="6150" max="6150" width="5.77734375" style="15" customWidth="1"/>
    <col min="6151" max="6151" width="5" style="15" customWidth="1"/>
    <col min="6152" max="6154" width="5.77734375" style="15" customWidth="1"/>
    <col min="6155" max="6158" width="3.77734375" style="15" customWidth="1"/>
    <col min="6159" max="6159" width="1.21875" style="15" customWidth="1"/>
    <col min="6160" max="6162" width="3.21875" style="15" customWidth="1"/>
    <col min="6163" max="6165" width="3.77734375" style="15" customWidth="1"/>
    <col min="6166" max="6166" width="2.77734375" style="15" customWidth="1"/>
    <col min="6167" max="6167" width="29.21875" style="15" customWidth="1"/>
    <col min="6168" max="6177" width="0" style="15" hidden="1" customWidth="1"/>
    <col min="6178" max="6400" width="8.88671875" style="15"/>
    <col min="6401" max="6401" width="1.21875" style="15" customWidth="1"/>
    <col min="6402" max="6402" width="5.77734375" style="15" customWidth="1"/>
    <col min="6403" max="6403" width="20" style="15" customWidth="1"/>
    <col min="6404" max="6404" width="19.77734375" style="15" customWidth="1"/>
    <col min="6405" max="6405" width="1.21875" style="15" customWidth="1"/>
    <col min="6406" max="6406" width="5.77734375" style="15" customWidth="1"/>
    <col min="6407" max="6407" width="5" style="15" customWidth="1"/>
    <col min="6408" max="6410" width="5.77734375" style="15" customWidth="1"/>
    <col min="6411" max="6414" width="3.77734375" style="15" customWidth="1"/>
    <col min="6415" max="6415" width="1.21875" style="15" customWidth="1"/>
    <col min="6416" max="6418" width="3.21875" style="15" customWidth="1"/>
    <col min="6419" max="6421" width="3.77734375" style="15" customWidth="1"/>
    <col min="6422" max="6422" width="2.77734375" style="15" customWidth="1"/>
    <col min="6423" max="6423" width="29.21875" style="15" customWidth="1"/>
    <col min="6424" max="6433" width="0" style="15" hidden="1" customWidth="1"/>
    <col min="6434" max="6656" width="8.88671875" style="15"/>
    <col min="6657" max="6657" width="1.21875" style="15" customWidth="1"/>
    <col min="6658" max="6658" width="5.77734375" style="15" customWidth="1"/>
    <col min="6659" max="6659" width="20" style="15" customWidth="1"/>
    <col min="6660" max="6660" width="19.77734375" style="15" customWidth="1"/>
    <col min="6661" max="6661" width="1.21875" style="15" customWidth="1"/>
    <col min="6662" max="6662" width="5.77734375" style="15" customWidth="1"/>
    <col min="6663" max="6663" width="5" style="15" customWidth="1"/>
    <col min="6664" max="6666" width="5.77734375" style="15" customWidth="1"/>
    <col min="6667" max="6670" width="3.77734375" style="15" customWidth="1"/>
    <col min="6671" max="6671" width="1.21875" style="15" customWidth="1"/>
    <col min="6672" max="6674" width="3.21875" style="15" customWidth="1"/>
    <col min="6675" max="6677" width="3.77734375" style="15" customWidth="1"/>
    <col min="6678" max="6678" width="2.77734375" style="15" customWidth="1"/>
    <col min="6679" max="6679" width="29.21875" style="15" customWidth="1"/>
    <col min="6680" max="6689" width="0" style="15" hidden="1" customWidth="1"/>
    <col min="6690" max="6912" width="8.88671875" style="15"/>
    <col min="6913" max="6913" width="1.21875" style="15" customWidth="1"/>
    <col min="6914" max="6914" width="5.77734375" style="15" customWidth="1"/>
    <col min="6915" max="6915" width="20" style="15" customWidth="1"/>
    <col min="6916" max="6916" width="19.77734375" style="15" customWidth="1"/>
    <col min="6917" max="6917" width="1.21875" style="15" customWidth="1"/>
    <col min="6918" max="6918" width="5.77734375" style="15" customWidth="1"/>
    <col min="6919" max="6919" width="5" style="15" customWidth="1"/>
    <col min="6920" max="6922" width="5.77734375" style="15" customWidth="1"/>
    <col min="6923" max="6926" width="3.77734375" style="15" customWidth="1"/>
    <col min="6927" max="6927" width="1.21875" style="15" customWidth="1"/>
    <col min="6928" max="6930" width="3.21875" style="15" customWidth="1"/>
    <col min="6931" max="6933" width="3.77734375" style="15" customWidth="1"/>
    <col min="6934" max="6934" width="2.77734375" style="15" customWidth="1"/>
    <col min="6935" max="6935" width="29.21875" style="15" customWidth="1"/>
    <col min="6936" max="6945" width="0" style="15" hidden="1" customWidth="1"/>
    <col min="6946" max="7168" width="8.88671875" style="15"/>
    <col min="7169" max="7169" width="1.21875" style="15" customWidth="1"/>
    <col min="7170" max="7170" width="5.77734375" style="15" customWidth="1"/>
    <col min="7171" max="7171" width="20" style="15" customWidth="1"/>
    <col min="7172" max="7172" width="19.77734375" style="15" customWidth="1"/>
    <col min="7173" max="7173" width="1.21875" style="15" customWidth="1"/>
    <col min="7174" max="7174" width="5.77734375" style="15" customWidth="1"/>
    <col min="7175" max="7175" width="5" style="15" customWidth="1"/>
    <col min="7176" max="7178" width="5.77734375" style="15" customWidth="1"/>
    <col min="7179" max="7182" width="3.77734375" style="15" customWidth="1"/>
    <col min="7183" max="7183" width="1.21875" style="15" customWidth="1"/>
    <col min="7184" max="7186" width="3.21875" style="15" customWidth="1"/>
    <col min="7187" max="7189" width="3.77734375" style="15" customWidth="1"/>
    <col min="7190" max="7190" width="2.77734375" style="15" customWidth="1"/>
    <col min="7191" max="7191" width="29.21875" style="15" customWidth="1"/>
    <col min="7192" max="7201" width="0" style="15" hidden="1" customWidth="1"/>
    <col min="7202" max="7424" width="8.88671875" style="15"/>
    <col min="7425" max="7425" width="1.21875" style="15" customWidth="1"/>
    <col min="7426" max="7426" width="5.77734375" style="15" customWidth="1"/>
    <col min="7427" max="7427" width="20" style="15" customWidth="1"/>
    <col min="7428" max="7428" width="19.77734375" style="15" customWidth="1"/>
    <col min="7429" max="7429" width="1.21875" style="15" customWidth="1"/>
    <col min="7430" max="7430" width="5.77734375" style="15" customWidth="1"/>
    <col min="7431" max="7431" width="5" style="15" customWidth="1"/>
    <col min="7432" max="7434" width="5.77734375" style="15" customWidth="1"/>
    <col min="7435" max="7438" width="3.77734375" style="15" customWidth="1"/>
    <col min="7439" max="7439" width="1.21875" style="15" customWidth="1"/>
    <col min="7440" max="7442" width="3.21875" style="15" customWidth="1"/>
    <col min="7443" max="7445" width="3.77734375" style="15" customWidth="1"/>
    <col min="7446" max="7446" width="2.77734375" style="15" customWidth="1"/>
    <col min="7447" max="7447" width="29.21875" style="15" customWidth="1"/>
    <col min="7448" max="7457" width="0" style="15" hidden="1" customWidth="1"/>
    <col min="7458" max="7680" width="8.88671875" style="15"/>
    <col min="7681" max="7681" width="1.21875" style="15" customWidth="1"/>
    <col min="7682" max="7682" width="5.77734375" style="15" customWidth="1"/>
    <col min="7683" max="7683" width="20" style="15" customWidth="1"/>
    <col min="7684" max="7684" width="19.77734375" style="15" customWidth="1"/>
    <col min="7685" max="7685" width="1.21875" style="15" customWidth="1"/>
    <col min="7686" max="7686" width="5.77734375" style="15" customWidth="1"/>
    <col min="7687" max="7687" width="5" style="15" customWidth="1"/>
    <col min="7688" max="7690" width="5.77734375" style="15" customWidth="1"/>
    <col min="7691" max="7694" width="3.77734375" style="15" customWidth="1"/>
    <col min="7695" max="7695" width="1.21875" style="15" customWidth="1"/>
    <col min="7696" max="7698" width="3.21875" style="15" customWidth="1"/>
    <col min="7699" max="7701" width="3.77734375" style="15" customWidth="1"/>
    <col min="7702" max="7702" width="2.77734375" style="15" customWidth="1"/>
    <col min="7703" max="7703" width="29.21875" style="15" customWidth="1"/>
    <col min="7704" max="7713" width="0" style="15" hidden="1" customWidth="1"/>
    <col min="7714" max="7936" width="8.88671875" style="15"/>
    <col min="7937" max="7937" width="1.21875" style="15" customWidth="1"/>
    <col min="7938" max="7938" width="5.77734375" style="15" customWidth="1"/>
    <col min="7939" max="7939" width="20" style="15" customWidth="1"/>
    <col min="7940" max="7940" width="19.77734375" style="15" customWidth="1"/>
    <col min="7941" max="7941" width="1.21875" style="15" customWidth="1"/>
    <col min="7942" max="7942" width="5.77734375" style="15" customWidth="1"/>
    <col min="7943" max="7943" width="5" style="15" customWidth="1"/>
    <col min="7944" max="7946" width="5.77734375" style="15" customWidth="1"/>
    <col min="7947" max="7950" width="3.77734375" style="15" customWidth="1"/>
    <col min="7951" max="7951" width="1.21875" style="15" customWidth="1"/>
    <col min="7952" max="7954" width="3.21875" style="15" customWidth="1"/>
    <col min="7955" max="7957" width="3.77734375" style="15" customWidth="1"/>
    <col min="7958" max="7958" width="2.77734375" style="15" customWidth="1"/>
    <col min="7959" max="7959" width="29.21875" style="15" customWidth="1"/>
    <col min="7960" max="7969" width="0" style="15" hidden="1" customWidth="1"/>
    <col min="7970" max="8192" width="8.88671875" style="15"/>
    <col min="8193" max="8193" width="1.21875" style="15" customWidth="1"/>
    <col min="8194" max="8194" width="5.77734375" style="15" customWidth="1"/>
    <col min="8195" max="8195" width="20" style="15" customWidth="1"/>
    <col min="8196" max="8196" width="19.77734375" style="15" customWidth="1"/>
    <col min="8197" max="8197" width="1.21875" style="15" customWidth="1"/>
    <col min="8198" max="8198" width="5.77734375" style="15" customWidth="1"/>
    <col min="8199" max="8199" width="5" style="15" customWidth="1"/>
    <col min="8200" max="8202" width="5.77734375" style="15" customWidth="1"/>
    <col min="8203" max="8206" width="3.77734375" style="15" customWidth="1"/>
    <col min="8207" max="8207" width="1.21875" style="15" customWidth="1"/>
    <col min="8208" max="8210" width="3.21875" style="15" customWidth="1"/>
    <col min="8211" max="8213" width="3.77734375" style="15" customWidth="1"/>
    <col min="8214" max="8214" width="2.77734375" style="15" customWidth="1"/>
    <col min="8215" max="8215" width="29.21875" style="15" customWidth="1"/>
    <col min="8216" max="8225" width="0" style="15" hidden="1" customWidth="1"/>
    <col min="8226" max="8448" width="8.88671875" style="15"/>
    <col min="8449" max="8449" width="1.21875" style="15" customWidth="1"/>
    <col min="8450" max="8450" width="5.77734375" style="15" customWidth="1"/>
    <col min="8451" max="8451" width="20" style="15" customWidth="1"/>
    <col min="8452" max="8452" width="19.77734375" style="15" customWidth="1"/>
    <col min="8453" max="8453" width="1.21875" style="15" customWidth="1"/>
    <col min="8454" max="8454" width="5.77734375" style="15" customWidth="1"/>
    <col min="8455" max="8455" width="5" style="15" customWidth="1"/>
    <col min="8456" max="8458" width="5.77734375" style="15" customWidth="1"/>
    <col min="8459" max="8462" width="3.77734375" style="15" customWidth="1"/>
    <col min="8463" max="8463" width="1.21875" style="15" customWidth="1"/>
    <col min="8464" max="8466" width="3.21875" style="15" customWidth="1"/>
    <col min="8467" max="8469" width="3.77734375" style="15" customWidth="1"/>
    <col min="8470" max="8470" width="2.77734375" style="15" customWidth="1"/>
    <col min="8471" max="8471" width="29.21875" style="15" customWidth="1"/>
    <col min="8472" max="8481" width="0" style="15" hidden="1" customWidth="1"/>
    <col min="8482" max="8704" width="8.88671875" style="15"/>
    <col min="8705" max="8705" width="1.21875" style="15" customWidth="1"/>
    <col min="8706" max="8706" width="5.77734375" style="15" customWidth="1"/>
    <col min="8707" max="8707" width="20" style="15" customWidth="1"/>
    <col min="8708" max="8708" width="19.77734375" style="15" customWidth="1"/>
    <col min="8709" max="8709" width="1.21875" style="15" customWidth="1"/>
    <col min="8710" max="8710" width="5.77734375" style="15" customWidth="1"/>
    <col min="8711" max="8711" width="5" style="15" customWidth="1"/>
    <col min="8712" max="8714" width="5.77734375" style="15" customWidth="1"/>
    <col min="8715" max="8718" width="3.77734375" style="15" customWidth="1"/>
    <col min="8719" max="8719" width="1.21875" style="15" customWidth="1"/>
    <col min="8720" max="8722" width="3.21875" style="15" customWidth="1"/>
    <col min="8723" max="8725" width="3.77734375" style="15" customWidth="1"/>
    <col min="8726" max="8726" width="2.77734375" style="15" customWidth="1"/>
    <col min="8727" max="8727" width="29.21875" style="15" customWidth="1"/>
    <col min="8728" max="8737" width="0" style="15" hidden="1" customWidth="1"/>
    <col min="8738" max="8960" width="8.88671875" style="15"/>
    <col min="8961" max="8961" width="1.21875" style="15" customWidth="1"/>
    <col min="8962" max="8962" width="5.77734375" style="15" customWidth="1"/>
    <col min="8963" max="8963" width="20" style="15" customWidth="1"/>
    <col min="8964" max="8964" width="19.77734375" style="15" customWidth="1"/>
    <col min="8965" max="8965" width="1.21875" style="15" customWidth="1"/>
    <col min="8966" max="8966" width="5.77734375" style="15" customWidth="1"/>
    <col min="8967" max="8967" width="5" style="15" customWidth="1"/>
    <col min="8968" max="8970" width="5.77734375" style="15" customWidth="1"/>
    <col min="8971" max="8974" width="3.77734375" style="15" customWidth="1"/>
    <col min="8975" max="8975" width="1.21875" style="15" customWidth="1"/>
    <col min="8976" max="8978" width="3.21875" style="15" customWidth="1"/>
    <col min="8979" max="8981" width="3.77734375" style="15" customWidth="1"/>
    <col min="8982" max="8982" width="2.77734375" style="15" customWidth="1"/>
    <col min="8983" max="8983" width="29.21875" style="15" customWidth="1"/>
    <col min="8984" max="8993" width="0" style="15" hidden="1" customWidth="1"/>
    <col min="8994" max="9216" width="8.88671875" style="15"/>
    <col min="9217" max="9217" width="1.21875" style="15" customWidth="1"/>
    <col min="9218" max="9218" width="5.77734375" style="15" customWidth="1"/>
    <col min="9219" max="9219" width="20" style="15" customWidth="1"/>
    <col min="9220" max="9220" width="19.77734375" style="15" customWidth="1"/>
    <col min="9221" max="9221" width="1.21875" style="15" customWidth="1"/>
    <col min="9222" max="9222" width="5.77734375" style="15" customWidth="1"/>
    <col min="9223" max="9223" width="5" style="15" customWidth="1"/>
    <col min="9224" max="9226" width="5.77734375" style="15" customWidth="1"/>
    <col min="9227" max="9230" width="3.77734375" style="15" customWidth="1"/>
    <col min="9231" max="9231" width="1.21875" style="15" customWidth="1"/>
    <col min="9232" max="9234" width="3.21875" style="15" customWidth="1"/>
    <col min="9235" max="9237" width="3.77734375" style="15" customWidth="1"/>
    <col min="9238" max="9238" width="2.77734375" style="15" customWidth="1"/>
    <col min="9239" max="9239" width="29.21875" style="15" customWidth="1"/>
    <col min="9240" max="9249" width="0" style="15" hidden="1" customWidth="1"/>
    <col min="9250" max="9472" width="8.88671875" style="15"/>
    <col min="9473" max="9473" width="1.21875" style="15" customWidth="1"/>
    <col min="9474" max="9474" width="5.77734375" style="15" customWidth="1"/>
    <col min="9475" max="9475" width="20" style="15" customWidth="1"/>
    <col min="9476" max="9476" width="19.77734375" style="15" customWidth="1"/>
    <col min="9477" max="9477" width="1.21875" style="15" customWidth="1"/>
    <col min="9478" max="9478" width="5.77734375" style="15" customWidth="1"/>
    <col min="9479" max="9479" width="5" style="15" customWidth="1"/>
    <col min="9480" max="9482" width="5.77734375" style="15" customWidth="1"/>
    <col min="9483" max="9486" width="3.77734375" style="15" customWidth="1"/>
    <col min="9487" max="9487" width="1.21875" style="15" customWidth="1"/>
    <col min="9488" max="9490" width="3.21875" style="15" customWidth="1"/>
    <col min="9491" max="9493" width="3.77734375" style="15" customWidth="1"/>
    <col min="9494" max="9494" width="2.77734375" style="15" customWidth="1"/>
    <col min="9495" max="9495" width="29.21875" style="15" customWidth="1"/>
    <col min="9496" max="9505" width="0" style="15" hidden="1" customWidth="1"/>
    <col min="9506" max="9728" width="8.88671875" style="15"/>
    <col min="9729" max="9729" width="1.21875" style="15" customWidth="1"/>
    <col min="9730" max="9730" width="5.77734375" style="15" customWidth="1"/>
    <col min="9731" max="9731" width="20" style="15" customWidth="1"/>
    <col min="9732" max="9732" width="19.77734375" style="15" customWidth="1"/>
    <col min="9733" max="9733" width="1.21875" style="15" customWidth="1"/>
    <col min="9734" max="9734" width="5.77734375" style="15" customWidth="1"/>
    <col min="9735" max="9735" width="5" style="15" customWidth="1"/>
    <col min="9736" max="9738" width="5.77734375" style="15" customWidth="1"/>
    <col min="9739" max="9742" width="3.77734375" style="15" customWidth="1"/>
    <col min="9743" max="9743" width="1.21875" style="15" customWidth="1"/>
    <col min="9744" max="9746" width="3.21875" style="15" customWidth="1"/>
    <col min="9747" max="9749" width="3.77734375" style="15" customWidth="1"/>
    <col min="9750" max="9750" width="2.77734375" style="15" customWidth="1"/>
    <col min="9751" max="9751" width="29.21875" style="15" customWidth="1"/>
    <col min="9752" max="9761" width="0" style="15" hidden="1" customWidth="1"/>
    <col min="9762" max="9984" width="8.88671875" style="15"/>
    <col min="9985" max="9985" width="1.21875" style="15" customWidth="1"/>
    <col min="9986" max="9986" width="5.77734375" style="15" customWidth="1"/>
    <col min="9987" max="9987" width="20" style="15" customWidth="1"/>
    <col min="9988" max="9988" width="19.77734375" style="15" customWidth="1"/>
    <col min="9989" max="9989" width="1.21875" style="15" customWidth="1"/>
    <col min="9990" max="9990" width="5.77734375" style="15" customWidth="1"/>
    <col min="9991" max="9991" width="5" style="15" customWidth="1"/>
    <col min="9992" max="9994" width="5.77734375" style="15" customWidth="1"/>
    <col min="9995" max="9998" width="3.77734375" style="15" customWidth="1"/>
    <col min="9999" max="9999" width="1.21875" style="15" customWidth="1"/>
    <col min="10000" max="10002" width="3.21875" style="15" customWidth="1"/>
    <col min="10003" max="10005" width="3.77734375" style="15" customWidth="1"/>
    <col min="10006" max="10006" width="2.77734375" style="15" customWidth="1"/>
    <col min="10007" max="10007" width="29.21875" style="15" customWidth="1"/>
    <col min="10008" max="10017" width="0" style="15" hidden="1" customWidth="1"/>
    <col min="10018" max="10240" width="8.88671875" style="15"/>
    <col min="10241" max="10241" width="1.21875" style="15" customWidth="1"/>
    <col min="10242" max="10242" width="5.77734375" style="15" customWidth="1"/>
    <col min="10243" max="10243" width="20" style="15" customWidth="1"/>
    <col min="10244" max="10244" width="19.77734375" style="15" customWidth="1"/>
    <col min="10245" max="10245" width="1.21875" style="15" customWidth="1"/>
    <col min="10246" max="10246" width="5.77734375" style="15" customWidth="1"/>
    <col min="10247" max="10247" width="5" style="15" customWidth="1"/>
    <col min="10248" max="10250" width="5.77734375" style="15" customWidth="1"/>
    <col min="10251" max="10254" width="3.77734375" style="15" customWidth="1"/>
    <col min="10255" max="10255" width="1.21875" style="15" customWidth="1"/>
    <col min="10256" max="10258" width="3.21875" style="15" customWidth="1"/>
    <col min="10259" max="10261" width="3.77734375" style="15" customWidth="1"/>
    <col min="10262" max="10262" width="2.77734375" style="15" customWidth="1"/>
    <col min="10263" max="10263" width="29.21875" style="15" customWidth="1"/>
    <col min="10264" max="10273" width="0" style="15" hidden="1" customWidth="1"/>
    <col min="10274" max="10496" width="8.88671875" style="15"/>
    <col min="10497" max="10497" width="1.21875" style="15" customWidth="1"/>
    <col min="10498" max="10498" width="5.77734375" style="15" customWidth="1"/>
    <col min="10499" max="10499" width="20" style="15" customWidth="1"/>
    <col min="10500" max="10500" width="19.77734375" style="15" customWidth="1"/>
    <col min="10501" max="10501" width="1.21875" style="15" customWidth="1"/>
    <col min="10502" max="10502" width="5.77734375" style="15" customWidth="1"/>
    <col min="10503" max="10503" width="5" style="15" customWidth="1"/>
    <col min="10504" max="10506" width="5.77734375" style="15" customWidth="1"/>
    <col min="10507" max="10510" width="3.77734375" style="15" customWidth="1"/>
    <col min="10511" max="10511" width="1.21875" style="15" customWidth="1"/>
    <col min="10512" max="10514" width="3.21875" style="15" customWidth="1"/>
    <col min="10515" max="10517" width="3.77734375" style="15" customWidth="1"/>
    <col min="10518" max="10518" width="2.77734375" style="15" customWidth="1"/>
    <col min="10519" max="10519" width="29.21875" style="15" customWidth="1"/>
    <col min="10520" max="10529" width="0" style="15" hidden="1" customWidth="1"/>
    <col min="10530" max="10752" width="8.88671875" style="15"/>
    <col min="10753" max="10753" width="1.21875" style="15" customWidth="1"/>
    <col min="10754" max="10754" width="5.77734375" style="15" customWidth="1"/>
    <col min="10755" max="10755" width="20" style="15" customWidth="1"/>
    <col min="10756" max="10756" width="19.77734375" style="15" customWidth="1"/>
    <col min="10757" max="10757" width="1.21875" style="15" customWidth="1"/>
    <col min="10758" max="10758" width="5.77734375" style="15" customWidth="1"/>
    <col min="10759" max="10759" width="5" style="15" customWidth="1"/>
    <col min="10760" max="10762" width="5.77734375" style="15" customWidth="1"/>
    <col min="10763" max="10766" width="3.77734375" style="15" customWidth="1"/>
    <col min="10767" max="10767" width="1.21875" style="15" customWidth="1"/>
    <col min="10768" max="10770" width="3.21875" style="15" customWidth="1"/>
    <col min="10771" max="10773" width="3.77734375" style="15" customWidth="1"/>
    <col min="10774" max="10774" width="2.77734375" style="15" customWidth="1"/>
    <col min="10775" max="10775" width="29.21875" style="15" customWidth="1"/>
    <col min="10776" max="10785" width="0" style="15" hidden="1" customWidth="1"/>
    <col min="10786" max="11008" width="8.88671875" style="15"/>
    <col min="11009" max="11009" width="1.21875" style="15" customWidth="1"/>
    <col min="11010" max="11010" width="5.77734375" style="15" customWidth="1"/>
    <col min="11011" max="11011" width="20" style="15" customWidth="1"/>
    <col min="11012" max="11012" width="19.77734375" style="15" customWidth="1"/>
    <col min="11013" max="11013" width="1.21875" style="15" customWidth="1"/>
    <col min="11014" max="11014" width="5.77734375" style="15" customWidth="1"/>
    <col min="11015" max="11015" width="5" style="15" customWidth="1"/>
    <col min="11016" max="11018" width="5.77734375" style="15" customWidth="1"/>
    <col min="11019" max="11022" width="3.77734375" style="15" customWidth="1"/>
    <col min="11023" max="11023" width="1.21875" style="15" customWidth="1"/>
    <col min="11024" max="11026" width="3.21875" style="15" customWidth="1"/>
    <col min="11027" max="11029" width="3.77734375" style="15" customWidth="1"/>
    <col min="11030" max="11030" width="2.77734375" style="15" customWidth="1"/>
    <col min="11031" max="11031" width="29.21875" style="15" customWidth="1"/>
    <col min="11032" max="11041" width="0" style="15" hidden="1" customWidth="1"/>
    <col min="11042" max="11264" width="8.88671875" style="15"/>
    <col min="11265" max="11265" width="1.21875" style="15" customWidth="1"/>
    <col min="11266" max="11266" width="5.77734375" style="15" customWidth="1"/>
    <col min="11267" max="11267" width="20" style="15" customWidth="1"/>
    <col min="11268" max="11268" width="19.77734375" style="15" customWidth="1"/>
    <col min="11269" max="11269" width="1.21875" style="15" customWidth="1"/>
    <col min="11270" max="11270" width="5.77734375" style="15" customWidth="1"/>
    <col min="11271" max="11271" width="5" style="15" customWidth="1"/>
    <col min="11272" max="11274" width="5.77734375" style="15" customWidth="1"/>
    <col min="11275" max="11278" width="3.77734375" style="15" customWidth="1"/>
    <col min="11279" max="11279" width="1.21875" style="15" customWidth="1"/>
    <col min="11280" max="11282" width="3.21875" style="15" customWidth="1"/>
    <col min="11283" max="11285" width="3.77734375" style="15" customWidth="1"/>
    <col min="11286" max="11286" width="2.77734375" style="15" customWidth="1"/>
    <col min="11287" max="11287" width="29.21875" style="15" customWidth="1"/>
    <col min="11288" max="11297" width="0" style="15" hidden="1" customWidth="1"/>
    <col min="11298" max="11520" width="8.88671875" style="15"/>
    <col min="11521" max="11521" width="1.21875" style="15" customWidth="1"/>
    <col min="11522" max="11522" width="5.77734375" style="15" customWidth="1"/>
    <col min="11523" max="11523" width="20" style="15" customWidth="1"/>
    <col min="11524" max="11524" width="19.77734375" style="15" customWidth="1"/>
    <col min="11525" max="11525" width="1.21875" style="15" customWidth="1"/>
    <col min="11526" max="11526" width="5.77734375" style="15" customWidth="1"/>
    <col min="11527" max="11527" width="5" style="15" customWidth="1"/>
    <col min="11528" max="11530" width="5.77734375" style="15" customWidth="1"/>
    <col min="11531" max="11534" width="3.77734375" style="15" customWidth="1"/>
    <col min="11535" max="11535" width="1.21875" style="15" customWidth="1"/>
    <col min="11536" max="11538" width="3.21875" style="15" customWidth="1"/>
    <col min="11539" max="11541" width="3.77734375" style="15" customWidth="1"/>
    <col min="11542" max="11542" width="2.77734375" style="15" customWidth="1"/>
    <col min="11543" max="11543" width="29.21875" style="15" customWidth="1"/>
    <col min="11544" max="11553" width="0" style="15" hidden="1" customWidth="1"/>
    <col min="11554" max="11776" width="8.88671875" style="15"/>
    <col min="11777" max="11777" width="1.21875" style="15" customWidth="1"/>
    <col min="11778" max="11778" width="5.77734375" style="15" customWidth="1"/>
    <col min="11779" max="11779" width="20" style="15" customWidth="1"/>
    <col min="11780" max="11780" width="19.77734375" style="15" customWidth="1"/>
    <col min="11781" max="11781" width="1.21875" style="15" customWidth="1"/>
    <col min="11782" max="11782" width="5.77734375" style="15" customWidth="1"/>
    <col min="11783" max="11783" width="5" style="15" customWidth="1"/>
    <col min="11784" max="11786" width="5.77734375" style="15" customWidth="1"/>
    <col min="11787" max="11790" width="3.77734375" style="15" customWidth="1"/>
    <col min="11791" max="11791" width="1.21875" style="15" customWidth="1"/>
    <col min="11792" max="11794" width="3.21875" style="15" customWidth="1"/>
    <col min="11795" max="11797" width="3.77734375" style="15" customWidth="1"/>
    <col min="11798" max="11798" width="2.77734375" style="15" customWidth="1"/>
    <col min="11799" max="11799" width="29.21875" style="15" customWidth="1"/>
    <col min="11800" max="11809" width="0" style="15" hidden="1" customWidth="1"/>
    <col min="11810" max="12032" width="8.88671875" style="15"/>
    <col min="12033" max="12033" width="1.21875" style="15" customWidth="1"/>
    <col min="12034" max="12034" width="5.77734375" style="15" customWidth="1"/>
    <col min="12035" max="12035" width="20" style="15" customWidth="1"/>
    <col min="12036" max="12036" width="19.77734375" style="15" customWidth="1"/>
    <col min="12037" max="12037" width="1.21875" style="15" customWidth="1"/>
    <col min="12038" max="12038" width="5.77734375" style="15" customWidth="1"/>
    <col min="12039" max="12039" width="5" style="15" customWidth="1"/>
    <col min="12040" max="12042" width="5.77734375" style="15" customWidth="1"/>
    <col min="12043" max="12046" width="3.77734375" style="15" customWidth="1"/>
    <col min="12047" max="12047" width="1.21875" style="15" customWidth="1"/>
    <col min="12048" max="12050" width="3.21875" style="15" customWidth="1"/>
    <col min="12051" max="12053" width="3.77734375" style="15" customWidth="1"/>
    <col min="12054" max="12054" width="2.77734375" style="15" customWidth="1"/>
    <col min="12055" max="12055" width="29.21875" style="15" customWidth="1"/>
    <col min="12056" max="12065" width="0" style="15" hidden="1" customWidth="1"/>
    <col min="12066" max="12288" width="8.88671875" style="15"/>
    <col min="12289" max="12289" width="1.21875" style="15" customWidth="1"/>
    <col min="12290" max="12290" width="5.77734375" style="15" customWidth="1"/>
    <col min="12291" max="12291" width="20" style="15" customWidth="1"/>
    <col min="12292" max="12292" width="19.77734375" style="15" customWidth="1"/>
    <col min="12293" max="12293" width="1.21875" style="15" customWidth="1"/>
    <col min="12294" max="12294" width="5.77734375" style="15" customWidth="1"/>
    <col min="12295" max="12295" width="5" style="15" customWidth="1"/>
    <col min="12296" max="12298" width="5.77734375" style="15" customWidth="1"/>
    <col min="12299" max="12302" width="3.77734375" style="15" customWidth="1"/>
    <col min="12303" max="12303" width="1.21875" style="15" customWidth="1"/>
    <col min="12304" max="12306" width="3.21875" style="15" customWidth="1"/>
    <col min="12307" max="12309" width="3.77734375" style="15" customWidth="1"/>
    <col min="12310" max="12310" width="2.77734375" style="15" customWidth="1"/>
    <col min="12311" max="12311" width="29.21875" style="15" customWidth="1"/>
    <col min="12312" max="12321" width="0" style="15" hidden="1" customWidth="1"/>
    <col min="12322" max="12544" width="8.88671875" style="15"/>
    <col min="12545" max="12545" width="1.21875" style="15" customWidth="1"/>
    <col min="12546" max="12546" width="5.77734375" style="15" customWidth="1"/>
    <col min="12547" max="12547" width="20" style="15" customWidth="1"/>
    <col min="12548" max="12548" width="19.77734375" style="15" customWidth="1"/>
    <col min="12549" max="12549" width="1.21875" style="15" customWidth="1"/>
    <col min="12550" max="12550" width="5.77734375" style="15" customWidth="1"/>
    <col min="12551" max="12551" width="5" style="15" customWidth="1"/>
    <col min="12552" max="12554" width="5.77734375" style="15" customWidth="1"/>
    <col min="12555" max="12558" width="3.77734375" style="15" customWidth="1"/>
    <col min="12559" max="12559" width="1.21875" style="15" customWidth="1"/>
    <col min="12560" max="12562" width="3.21875" style="15" customWidth="1"/>
    <col min="12563" max="12565" width="3.77734375" style="15" customWidth="1"/>
    <col min="12566" max="12566" width="2.77734375" style="15" customWidth="1"/>
    <col min="12567" max="12567" width="29.21875" style="15" customWidth="1"/>
    <col min="12568" max="12577" width="0" style="15" hidden="1" customWidth="1"/>
    <col min="12578" max="12800" width="8.88671875" style="15"/>
    <col min="12801" max="12801" width="1.21875" style="15" customWidth="1"/>
    <col min="12802" max="12802" width="5.77734375" style="15" customWidth="1"/>
    <col min="12803" max="12803" width="20" style="15" customWidth="1"/>
    <col min="12804" max="12804" width="19.77734375" style="15" customWidth="1"/>
    <col min="12805" max="12805" width="1.21875" style="15" customWidth="1"/>
    <col min="12806" max="12806" width="5.77734375" style="15" customWidth="1"/>
    <col min="12807" max="12807" width="5" style="15" customWidth="1"/>
    <col min="12808" max="12810" width="5.77734375" style="15" customWidth="1"/>
    <col min="12811" max="12814" width="3.77734375" style="15" customWidth="1"/>
    <col min="12815" max="12815" width="1.21875" style="15" customWidth="1"/>
    <col min="12816" max="12818" width="3.21875" style="15" customWidth="1"/>
    <col min="12819" max="12821" width="3.77734375" style="15" customWidth="1"/>
    <col min="12822" max="12822" width="2.77734375" style="15" customWidth="1"/>
    <col min="12823" max="12823" width="29.21875" style="15" customWidth="1"/>
    <col min="12824" max="12833" width="0" style="15" hidden="1" customWidth="1"/>
    <col min="12834" max="13056" width="8.88671875" style="15"/>
    <col min="13057" max="13057" width="1.21875" style="15" customWidth="1"/>
    <col min="13058" max="13058" width="5.77734375" style="15" customWidth="1"/>
    <col min="13059" max="13059" width="20" style="15" customWidth="1"/>
    <col min="13060" max="13060" width="19.77734375" style="15" customWidth="1"/>
    <col min="13061" max="13061" width="1.21875" style="15" customWidth="1"/>
    <col min="13062" max="13062" width="5.77734375" style="15" customWidth="1"/>
    <col min="13063" max="13063" width="5" style="15" customWidth="1"/>
    <col min="13064" max="13066" width="5.77734375" style="15" customWidth="1"/>
    <col min="13067" max="13070" width="3.77734375" style="15" customWidth="1"/>
    <col min="13071" max="13071" width="1.21875" style="15" customWidth="1"/>
    <col min="13072" max="13074" width="3.21875" style="15" customWidth="1"/>
    <col min="13075" max="13077" width="3.77734375" style="15" customWidth="1"/>
    <col min="13078" max="13078" width="2.77734375" style="15" customWidth="1"/>
    <col min="13079" max="13079" width="29.21875" style="15" customWidth="1"/>
    <col min="13080" max="13089" width="0" style="15" hidden="1" customWidth="1"/>
    <col min="13090" max="13312" width="8.88671875" style="15"/>
    <col min="13313" max="13313" width="1.21875" style="15" customWidth="1"/>
    <col min="13314" max="13314" width="5.77734375" style="15" customWidth="1"/>
    <col min="13315" max="13315" width="20" style="15" customWidth="1"/>
    <col min="13316" max="13316" width="19.77734375" style="15" customWidth="1"/>
    <col min="13317" max="13317" width="1.21875" style="15" customWidth="1"/>
    <col min="13318" max="13318" width="5.77734375" style="15" customWidth="1"/>
    <col min="13319" max="13319" width="5" style="15" customWidth="1"/>
    <col min="13320" max="13322" width="5.77734375" style="15" customWidth="1"/>
    <col min="13323" max="13326" width="3.77734375" style="15" customWidth="1"/>
    <col min="13327" max="13327" width="1.21875" style="15" customWidth="1"/>
    <col min="13328" max="13330" width="3.21875" style="15" customWidth="1"/>
    <col min="13331" max="13333" width="3.77734375" style="15" customWidth="1"/>
    <col min="13334" max="13334" width="2.77734375" style="15" customWidth="1"/>
    <col min="13335" max="13335" width="29.21875" style="15" customWidth="1"/>
    <col min="13336" max="13345" width="0" style="15" hidden="1" customWidth="1"/>
    <col min="13346" max="13568" width="8.88671875" style="15"/>
    <col min="13569" max="13569" width="1.21875" style="15" customWidth="1"/>
    <col min="13570" max="13570" width="5.77734375" style="15" customWidth="1"/>
    <col min="13571" max="13571" width="20" style="15" customWidth="1"/>
    <col min="13572" max="13572" width="19.77734375" style="15" customWidth="1"/>
    <col min="13573" max="13573" width="1.21875" style="15" customWidth="1"/>
    <col min="13574" max="13574" width="5.77734375" style="15" customWidth="1"/>
    <col min="13575" max="13575" width="5" style="15" customWidth="1"/>
    <col min="13576" max="13578" width="5.77734375" style="15" customWidth="1"/>
    <col min="13579" max="13582" width="3.77734375" style="15" customWidth="1"/>
    <col min="13583" max="13583" width="1.21875" style="15" customWidth="1"/>
    <col min="13584" max="13586" width="3.21875" style="15" customWidth="1"/>
    <col min="13587" max="13589" width="3.77734375" style="15" customWidth="1"/>
    <col min="13590" max="13590" width="2.77734375" style="15" customWidth="1"/>
    <col min="13591" max="13591" width="29.21875" style="15" customWidth="1"/>
    <col min="13592" max="13601" width="0" style="15" hidden="1" customWidth="1"/>
    <col min="13602" max="13824" width="8.88671875" style="15"/>
    <col min="13825" max="13825" width="1.21875" style="15" customWidth="1"/>
    <col min="13826" max="13826" width="5.77734375" style="15" customWidth="1"/>
    <col min="13827" max="13827" width="20" style="15" customWidth="1"/>
    <col min="13828" max="13828" width="19.77734375" style="15" customWidth="1"/>
    <col min="13829" max="13829" width="1.21875" style="15" customWidth="1"/>
    <col min="13830" max="13830" width="5.77734375" style="15" customWidth="1"/>
    <col min="13831" max="13831" width="5" style="15" customWidth="1"/>
    <col min="13832" max="13834" width="5.77734375" style="15" customWidth="1"/>
    <col min="13835" max="13838" width="3.77734375" style="15" customWidth="1"/>
    <col min="13839" max="13839" width="1.21875" style="15" customWidth="1"/>
    <col min="13840" max="13842" width="3.21875" style="15" customWidth="1"/>
    <col min="13843" max="13845" width="3.77734375" style="15" customWidth="1"/>
    <col min="13846" max="13846" width="2.77734375" style="15" customWidth="1"/>
    <col min="13847" max="13847" width="29.21875" style="15" customWidth="1"/>
    <col min="13848" max="13857" width="0" style="15" hidden="1" customWidth="1"/>
    <col min="13858" max="14080" width="8.88671875" style="15"/>
    <col min="14081" max="14081" width="1.21875" style="15" customWidth="1"/>
    <col min="14082" max="14082" width="5.77734375" style="15" customWidth="1"/>
    <col min="14083" max="14083" width="20" style="15" customWidth="1"/>
    <col min="14084" max="14084" width="19.77734375" style="15" customWidth="1"/>
    <col min="14085" max="14085" width="1.21875" style="15" customWidth="1"/>
    <col min="14086" max="14086" width="5.77734375" style="15" customWidth="1"/>
    <col min="14087" max="14087" width="5" style="15" customWidth="1"/>
    <col min="14088" max="14090" width="5.77734375" style="15" customWidth="1"/>
    <col min="14091" max="14094" width="3.77734375" style="15" customWidth="1"/>
    <col min="14095" max="14095" width="1.21875" style="15" customWidth="1"/>
    <col min="14096" max="14098" width="3.21875" style="15" customWidth="1"/>
    <col min="14099" max="14101" width="3.77734375" style="15" customWidth="1"/>
    <col min="14102" max="14102" width="2.77734375" style="15" customWidth="1"/>
    <col min="14103" max="14103" width="29.21875" style="15" customWidth="1"/>
    <col min="14104" max="14113" width="0" style="15" hidden="1" customWidth="1"/>
    <col min="14114" max="14336" width="8.88671875" style="15"/>
    <col min="14337" max="14337" width="1.21875" style="15" customWidth="1"/>
    <col min="14338" max="14338" width="5.77734375" style="15" customWidth="1"/>
    <col min="14339" max="14339" width="20" style="15" customWidth="1"/>
    <col min="14340" max="14340" width="19.77734375" style="15" customWidth="1"/>
    <col min="14341" max="14341" width="1.21875" style="15" customWidth="1"/>
    <col min="14342" max="14342" width="5.77734375" style="15" customWidth="1"/>
    <col min="14343" max="14343" width="5" style="15" customWidth="1"/>
    <col min="14344" max="14346" width="5.77734375" style="15" customWidth="1"/>
    <col min="14347" max="14350" width="3.77734375" style="15" customWidth="1"/>
    <col min="14351" max="14351" width="1.21875" style="15" customWidth="1"/>
    <col min="14352" max="14354" width="3.21875" style="15" customWidth="1"/>
    <col min="14355" max="14357" width="3.77734375" style="15" customWidth="1"/>
    <col min="14358" max="14358" width="2.77734375" style="15" customWidth="1"/>
    <col min="14359" max="14359" width="29.21875" style="15" customWidth="1"/>
    <col min="14360" max="14369" width="0" style="15" hidden="1" customWidth="1"/>
    <col min="14370" max="14592" width="8.88671875" style="15"/>
    <col min="14593" max="14593" width="1.21875" style="15" customWidth="1"/>
    <col min="14594" max="14594" width="5.77734375" style="15" customWidth="1"/>
    <col min="14595" max="14595" width="20" style="15" customWidth="1"/>
    <col min="14596" max="14596" width="19.77734375" style="15" customWidth="1"/>
    <col min="14597" max="14597" width="1.21875" style="15" customWidth="1"/>
    <col min="14598" max="14598" width="5.77734375" style="15" customWidth="1"/>
    <col min="14599" max="14599" width="5" style="15" customWidth="1"/>
    <col min="14600" max="14602" width="5.77734375" style="15" customWidth="1"/>
    <col min="14603" max="14606" width="3.77734375" style="15" customWidth="1"/>
    <col min="14607" max="14607" width="1.21875" style="15" customWidth="1"/>
    <col min="14608" max="14610" width="3.21875" style="15" customWidth="1"/>
    <col min="14611" max="14613" width="3.77734375" style="15" customWidth="1"/>
    <col min="14614" max="14614" width="2.77734375" style="15" customWidth="1"/>
    <col min="14615" max="14615" width="29.21875" style="15" customWidth="1"/>
    <col min="14616" max="14625" width="0" style="15" hidden="1" customWidth="1"/>
    <col min="14626" max="14848" width="8.88671875" style="15"/>
    <col min="14849" max="14849" width="1.21875" style="15" customWidth="1"/>
    <col min="14850" max="14850" width="5.77734375" style="15" customWidth="1"/>
    <col min="14851" max="14851" width="20" style="15" customWidth="1"/>
    <col min="14852" max="14852" width="19.77734375" style="15" customWidth="1"/>
    <col min="14853" max="14853" width="1.21875" style="15" customWidth="1"/>
    <col min="14854" max="14854" width="5.77734375" style="15" customWidth="1"/>
    <col min="14855" max="14855" width="5" style="15" customWidth="1"/>
    <col min="14856" max="14858" width="5.77734375" style="15" customWidth="1"/>
    <col min="14859" max="14862" width="3.77734375" style="15" customWidth="1"/>
    <col min="14863" max="14863" width="1.21875" style="15" customWidth="1"/>
    <col min="14864" max="14866" width="3.21875" style="15" customWidth="1"/>
    <col min="14867" max="14869" width="3.77734375" style="15" customWidth="1"/>
    <col min="14870" max="14870" width="2.77734375" style="15" customWidth="1"/>
    <col min="14871" max="14871" width="29.21875" style="15" customWidth="1"/>
    <col min="14872" max="14881" width="0" style="15" hidden="1" customWidth="1"/>
    <col min="14882" max="15104" width="8.88671875" style="15"/>
    <col min="15105" max="15105" width="1.21875" style="15" customWidth="1"/>
    <col min="15106" max="15106" width="5.77734375" style="15" customWidth="1"/>
    <col min="15107" max="15107" width="20" style="15" customWidth="1"/>
    <col min="15108" max="15108" width="19.77734375" style="15" customWidth="1"/>
    <col min="15109" max="15109" width="1.21875" style="15" customWidth="1"/>
    <col min="15110" max="15110" width="5.77734375" style="15" customWidth="1"/>
    <col min="15111" max="15111" width="5" style="15" customWidth="1"/>
    <col min="15112" max="15114" width="5.77734375" style="15" customWidth="1"/>
    <col min="15115" max="15118" width="3.77734375" style="15" customWidth="1"/>
    <col min="15119" max="15119" width="1.21875" style="15" customWidth="1"/>
    <col min="15120" max="15122" width="3.21875" style="15" customWidth="1"/>
    <col min="15123" max="15125" width="3.77734375" style="15" customWidth="1"/>
    <col min="15126" max="15126" width="2.77734375" style="15" customWidth="1"/>
    <col min="15127" max="15127" width="29.21875" style="15" customWidth="1"/>
    <col min="15128" max="15137" width="0" style="15" hidden="1" customWidth="1"/>
    <col min="15138" max="15360" width="8.88671875" style="15"/>
    <col min="15361" max="15361" width="1.21875" style="15" customWidth="1"/>
    <col min="15362" max="15362" width="5.77734375" style="15" customWidth="1"/>
    <col min="15363" max="15363" width="20" style="15" customWidth="1"/>
    <col min="15364" max="15364" width="19.77734375" style="15" customWidth="1"/>
    <col min="15365" max="15365" width="1.21875" style="15" customWidth="1"/>
    <col min="15366" max="15366" width="5.77734375" style="15" customWidth="1"/>
    <col min="15367" max="15367" width="5" style="15" customWidth="1"/>
    <col min="15368" max="15370" width="5.77734375" style="15" customWidth="1"/>
    <col min="15371" max="15374" width="3.77734375" style="15" customWidth="1"/>
    <col min="15375" max="15375" width="1.21875" style="15" customWidth="1"/>
    <col min="15376" max="15378" width="3.21875" style="15" customWidth="1"/>
    <col min="15379" max="15381" width="3.77734375" style="15" customWidth="1"/>
    <col min="15382" max="15382" width="2.77734375" style="15" customWidth="1"/>
    <col min="15383" max="15383" width="29.21875" style="15" customWidth="1"/>
    <col min="15384" max="15393" width="0" style="15" hidden="1" customWidth="1"/>
    <col min="15394" max="15616" width="8.88671875" style="15"/>
    <col min="15617" max="15617" width="1.21875" style="15" customWidth="1"/>
    <col min="15618" max="15618" width="5.77734375" style="15" customWidth="1"/>
    <col min="15619" max="15619" width="20" style="15" customWidth="1"/>
    <col min="15620" max="15620" width="19.77734375" style="15" customWidth="1"/>
    <col min="15621" max="15621" width="1.21875" style="15" customWidth="1"/>
    <col min="15622" max="15622" width="5.77734375" style="15" customWidth="1"/>
    <col min="15623" max="15623" width="5" style="15" customWidth="1"/>
    <col min="15624" max="15626" width="5.77734375" style="15" customWidth="1"/>
    <col min="15627" max="15630" width="3.77734375" style="15" customWidth="1"/>
    <col min="15631" max="15631" width="1.21875" style="15" customWidth="1"/>
    <col min="15632" max="15634" width="3.21875" style="15" customWidth="1"/>
    <col min="15635" max="15637" width="3.77734375" style="15" customWidth="1"/>
    <col min="15638" max="15638" width="2.77734375" style="15" customWidth="1"/>
    <col min="15639" max="15639" width="29.21875" style="15" customWidth="1"/>
    <col min="15640" max="15649" width="0" style="15" hidden="1" customWidth="1"/>
    <col min="15650" max="15872" width="8.88671875" style="15"/>
    <col min="15873" max="15873" width="1.21875" style="15" customWidth="1"/>
    <col min="15874" max="15874" width="5.77734375" style="15" customWidth="1"/>
    <col min="15875" max="15875" width="20" style="15" customWidth="1"/>
    <col min="15876" max="15876" width="19.77734375" style="15" customWidth="1"/>
    <col min="15877" max="15877" width="1.21875" style="15" customWidth="1"/>
    <col min="15878" max="15878" width="5.77734375" style="15" customWidth="1"/>
    <col min="15879" max="15879" width="5" style="15" customWidth="1"/>
    <col min="15880" max="15882" width="5.77734375" style="15" customWidth="1"/>
    <col min="15883" max="15886" width="3.77734375" style="15" customWidth="1"/>
    <col min="15887" max="15887" width="1.21875" style="15" customWidth="1"/>
    <col min="15888" max="15890" width="3.21875" style="15" customWidth="1"/>
    <col min="15891" max="15893" width="3.77734375" style="15" customWidth="1"/>
    <col min="15894" max="15894" width="2.77734375" style="15" customWidth="1"/>
    <col min="15895" max="15895" width="29.21875" style="15" customWidth="1"/>
    <col min="15896" max="15905" width="0" style="15" hidden="1" customWidth="1"/>
    <col min="15906" max="16128" width="8.88671875" style="15"/>
    <col min="16129" max="16129" width="1.21875" style="15" customWidth="1"/>
    <col min="16130" max="16130" width="5.77734375" style="15" customWidth="1"/>
    <col min="16131" max="16131" width="20" style="15" customWidth="1"/>
    <col min="16132" max="16132" width="19.77734375" style="15" customWidth="1"/>
    <col min="16133" max="16133" width="1.21875" style="15" customWidth="1"/>
    <col min="16134" max="16134" width="5.77734375" style="15" customWidth="1"/>
    <col min="16135" max="16135" width="5" style="15" customWidth="1"/>
    <col min="16136" max="16138" width="5.77734375" style="15" customWidth="1"/>
    <col min="16139" max="16142" width="3.77734375" style="15" customWidth="1"/>
    <col min="16143" max="16143" width="1.21875" style="15" customWidth="1"/>
    <col min="16144" max="16146" width="3.21875" style="15" customWidth="1"/>
    <col min="16147" max="16149" width="3.77734375" style="15" customWidth="1"/>
    <col min="16150" max="16150" width="2.77734375" style="15" customWidth="1"/>
    <col min="16151" max="16151" width="29.21875" style="15" customWidth="1"/>
    <col min="16152" max="16161" width="0" style="15" hidden="1" customWidth="1"/>
    <col min="16162" max="16384" width="8.88671875" style="15"/>
  </cols>
  <sheetData>
    <row r="1" spans="1:39" ht="7.5" customHeight="1" thickBot="1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9" ht="15.6">
      <c r="A2" s="16"/>
      <c r="C2" s="15" t="s">
        <v>33</v>
      </c>
      <c r="G2" s="17" t="s">
        <v>34</v>
      </c>
      <c r="H2" s="18"/>
      <c r="I2" s="19"/>
      <c r="J2" s="105"/>
      <c r="K2" s="105"/>
      <c r="L2" s="105"/>
      <c r="M2" s="105"/>
      <c r="N2" s="105"/>
      <c r="O2" s="16"/>
      <c r="U2" s="20"/>
    </row>
    <row r="3" spans="1:39" ht="17.25" customHeight="1" thickBot="1">
      <c r="A3" s="16"/>
      <c r="B3" s="21"/>
      <c r="C3" s="22" t="s">
        <v>35</v>
      </c>
      <c r="G3" s="23" t="s">
        <v>36</v>
      </c>
      <c r="H3" s="24"/>
      <c r="I3" s="25"/>
      <c r="J3" s="106"/>
      <c r="K3" s="106"/>
      <c r="L3" s="106"/>
      <c r="M3" s="106"/>
      <c r="N3" s="106"/>
      <c r="O3" s="16"/>
      <c r="U3" s="26"/>
    </row>
    <row r="4" spans="1:39" ht="12" customHeight="1" thickBot="1">
      <c r="A4" s="16"/>
      <c r="C4" s="27" t="s">
        <v>37</v>
      </c>
      <c r="E4" s="28" t="s">
        <v>38</v>
      </c>
      <c r="F4" s="28"/>
      <c r="O4" s="16"/>
      <c r="Q4" s="29"/>
      <c r="R4" s="29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>
      <c r="A5" s="16"/>
      <c r="B5" s="30" t="s">
        <v>39</v>
      </c>
      <c r="C5" s="107" t="s">
        <v>24</v>
      </c>
      <c r="D5" s="107"/>
      <c r="E5" s="107"/>
      <c r="F5" s="30" t="s">
        <v>39</v>
      </c>
      <c r="G5" s="108" t="s">
        <v>23</v>
      </c>
      <c r="H5" s="108"/>
      <c r="I5" s="108"/>
      <c r="J5" s="108"/>
      <c r="K5" s="108"/>
      <c r="L5" s="108"/>
      <c r="M5" s="108"/>
      <c r="N5" s="108"/>
      <c r="O5" s="16"/>
      <c r="Q5" s="29"/>
      <c r="R5" s="29"/>
      <c r="U5" s="26"/>
    </row>
    <row r="6" spans="1:39" ht="14.4">
      <c r="A6" s="16"/>
      <c r="B6" s="31" t="s">
        <v>40</v>
      </c>
      <c r="C6" s="96" t="s">
        <v>79</v>
      </c>
      <c r="D6" s="96"/>
      <c r="E6" s="96"/>
      <c r="F6" s="31" t="s">
        <v>41</v>
      </c>
      <c r="G6" s="97" t="s">
        <v>87</v>
      </c>
      <c r="H6" s="97"/>
      <c r="I6" s="97"/>
      <c r="J6" s="97"/>
      <c r="K6" s="97"/>
      <c r="L6" s="97"/>
      <c r="M6" s="97"/>
      <c r="N6" s="97"/>
      <c r="O6" s="16"/>
      <c r="Q6" s="29"/>
      <c r="R6" s="29"/>
    </row>
    <row r="7" spans="1:39" ht="14.4">
      <c r="A7" s="16"/>
      <c r="B7" s="31" t="s">
        <v>42</v>
      </c>
      <c r="C7" s="96" t="s">
        <v>78</v>
      </c>
      <c r="D7" s="96"/>
      <c r="E7" s="96"/>
      <c r="F7" s="31" t="s">
        <v>43</v>
      </c>
      <c r="G7" s="97" t="s">
        <v>86</v>
      </c>
      <c r="H7" s="97"/>
      <c r="I7" s="97"/>
      <c r="J7" s="97"/>
      <c r="K7" s="97"/>
      <c r="L7" s="97"/>
      <c r="M7" s="97"/>
      <c r="N7" s="97"/>
      <c r="O7" s="16"/>
      <c r="Q7" s="29"/>
      <c r="R7" s="29"/>
    </row>
    <row r="8" spans="1:39" ht="15" thickBot="1">
      <c r="A8" s="16"/>
      <c r="B8" s="32" t="s">
        <v>44</v>
      </c>
      <c r="C8" s="98" t="s">
        <v>77</v>
      </c>
      <c r="D8" s="98"/>
      <c r="E8" s="98"/>
      <c r="F8" s="32" t="s">
        <v>45</v>
      </c>
      <c r="G8" s="99" t="s">
        <v>85</v>
      </c>
      <c r="H8" s="99"/>
      <c r="I8" s="99"/>
      <c r="J8" s="99"/>
      <c r="K8" s="99"/>
      <c r="L8" s="99"/>
      <c r="M8" s="99"/>
      <c r="N8" s="99"/>
      <c r="O8" s="16"/>
      <c r="Q8" s="29"/>
      <c r="R8" s="29"/>
      <c r="U8" s="33"/>
      <c r="X8" s="15" t="s">
        <v>46</v>
      </c>
    </row>
    <row r="9" spans="1:39" ht="11.25" customHeight="1" thickBot="1">
      <c r="B9" s="34"/>
      <c r="C9" s="35"/>
      <c r="D9" s="35"/>
      <c r="E9" s="35"/>
      <c r="F9" s="34"/>
      <c r="G9" s="35"/>
      <c r="H9" s="35"/>
      <c r="I9" s="35"/>
      <c r="J9" s="35"/>
      <c r="K9" s="35"/>
      <c r="L9" s="35"/>
      <c r="M9" s="35"/>
      <c r="N9" s="35"/>
      <c r="O9" s="16"/>
      <c r="Q9" s="29"/>
      <c r="R9" s="29"/>
      <c r="U9" s="33"/>
    </row>
    <row r="10" spans="1:39" ht="15" thickBot="1">
      <c r="A10" s="16"/>
      <c r="B10" s="36" t="s">
        <v>47</v>
      </c>
      <c r="C10" s="100"/>
      <c r="D10" s="100"/>
      <c r="E10" s="100"/>
      <c r="F10" s="36" t="s">
        <v>48</v>
      </c>
      <c r="G10" s="101"/>
      <c r="H10" s="101"/>
      <c r="I10" s="101"/>
      <c r="J10" s="101"/>
      <c r="K10" s="101"/>
      <c r="L10" s="101"/>
      <c r="M10" s="101"/>
      <c r="N10" s="101"/>
      <c r="O10" s="16"/>
      <c r="Q10" s="29"/>
      <c r="R10" s="29"/>
      <c r="U10" s="33"/>
    </row>
    <row r="11" spans="1:39" ht="12.75" customHeight="1" thickBot="1">
      <c r="B11" s="34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16"/>
      <c r="Q11" s="29"/>
      <c r="R11" s="29"/>
      <c r="U11" s="33"/>
    </row>
    <row r="12" spans="1:39">
      <c r="B12" s="37" t="s">
        <v>49</v>
      </c>
      <c r="C12" s="38"/>
      <c r="D12" s="38"/>
      <c r="E12" s="39"/>
      <c r="F12" s="40" t="s">
        <v>49</v>
      </c>
      <c r="G12" s="38"/>
      <c r="H12" s="38"/>
      <c r="I12" s="38"/>
      <c r="J12" s="38"/>
      <c r="K12" s="38"/>
      <c r="L12" s="38"/>
      <c r="M12" s="38"/>
      <c r="N12" s="38"/>
      <c r="O12" s="16"/>
    </row>
    <row r="13" spans="1:39" ht="12" customHeight="1">
      <c r="A13" s="16"/>
      <c r="B13" s="41"/>
      <c r="C13" s="102"/>
      <c r="D13" s="102"/>
      <c r="E13" s="102"/>
      <c r="F13" s="41"/>
      <c r="G13" s="103"/>
      <c r="H13" s="103"/>
      <c r="I13" s="103"/>
      <c r="J13" s="103"/>
      <c r="K13" s="103"/>
      <c r="L13" s="103"/>
      <c r="M13" s="103"/>
      <c r="N13" s="103"/>
      <c r="O13" s="16"/>
      <c r="Q13" s="29"/>
      <c r="R13" s="29"/>
      <c r="U13" s="26"/>
    </row>
    <row r="14" spans="1:39" ht="15" thickBot="1">
      <c r="A14" s="16"/>
      <c r="B14" s="42"/>
      <c r="C14" s="98"/>
      <c r="D14" s="98"/>
      <c r="E14" s="98"/>
      <c r="F14" s="42"/>
      <c r="G14" s="99"/>
      <c r="H14" s="99"/>
      <c r="I14" s="99"/>
      <c r="J14" s="99"/>
      <c r="K14" s="99"/>
      <c r="L14" s="99"/>
      <c r="M14" s="99"/>
      <c r="N14" s="99"/>
      <c r="O14" s="16"/>
      <c r="Q14" s="29"/>
      <c r="R14" s="29"/>
      <c r="X14" s="43"/>
      <c r="Y14" s="43"/>
      <c r="Z14" s="43"/>
      <c r="AA14" s="43"/>
    </row>
    <row r="15" spans="1:39" ht="14.25" customHeight="1">
      <c r="A15" s="16"/>
      <c r="B15" s="27" t="s">
        <v>50</v>
      </c>
      <c r="F15" s="27" t="s">
        <v>51</v>
      </c>
      <c r="G15" s="44"/>
      <c r="H15" s="44"/>
      <c r="I15" s="44"/>
      <c r="M15" s="45"/>
      <c r="O15" s="16"/>
    </row>
    <row r="16" spans="1:39" ht="15.75" customHeight="1" thickBot="1">
      <c r="A16" s="16"/>
      <c r="B16" s="46" t="s">
        <v>52</v>
      </c>
      <c r="F16" s="47" t="s">
        <v>53</v>
      </c>
      <c r="G16" s="47" t="s">
        <v>28</v>
      </c>
      <c r="H16" s="47" t="s">
        <v>54</v>
      </c>
      <c r="I16" s="47" t="s">
        <v>55</v>
      </c>
      <c r="J16" s="47" t="s">
        <v>56</v>
      </c>
      <c r="K16" s="104" t="s">
        <v>57</v>
      </c>
      <c r="L16" s="104"/>
      <c r="M16" s="48" t="s">
        <v>58</v>
      </c>
      <c r="N16" s="49" t="s">
        <v>48</v>
      </c>
      <c r="O16" s="16"/>
      <c r="X16" s="26" t="s">
        <v>59</v>
      </c>
      <c r="Y16" s="26"/>
      <c r="Z16" s="26"/>
      <c r="AA16" s="26"/>
      <c r="AB16" s="26"/>
      <c r="AC16" s="26"/>
      <c r="AH16" s="50"/>
    </row>
    <row r="17" spans="1:35" ht="15" customHeight="1" thickBot="1">
      <c r="A17" s="51"/>
      <c r="B17" s="47" t="s">
        <v>60</v>
      </c>
      <c r="C17" s="52" t="str">
        <f>IF(C6&gt;"",C6,"")</f>
        <v>Jouko Manni</v>
      </c>
      <c r="D17" s="52" t="str">
        <f>IF(G6&gt;"",G6,"")</f>
        <v>Juhana Tuuttila</v>
      </c>
      <c r="E17" s="52" t="str">
        <f>IF(E6&gt;"",E6&amp;" - "&amp;I6,"")</f>
        <v/>
      </c>
      <c r="F17" s="75">
        <v>-9</v>
      </c>
      <c r="G17" s="76">
        <v>-4</v>
      </c>
      <c r="H17" s="76">
        <v>-3</v>
      </c>
      <c r="I17" s="76"/>
      <c r="J17" s="77"/>
      <c r="K17" s="53">
        <f t="shared" ref="K17:K23" si="0">IF(ISBLANK(F17),"",COUNTIF(F17:J17,"&gt;=0"))</f>
        <v>0</v>
      </c>
      <c r="L17" s="54">
        <f t="shared" ref="L17:L23" si="1">IF(ISBLANK(F17),"",(IF(LEFT(F17,1)="-",1,0)+IF(LEFT(G17,1)="-",1,0)+IF(LEFT(H17,1)="-",1,0)+IF(LEFT(I17,1)="-",1,0)+IF(LEFT(J17,1)="-",1,0)))</f>
        <v>3</v>
      </c>
      <c r="M17" s="48" t="str">
        <f t="shared" ref="M17:N23" si="2">IF(K17=3,1,"")</f>
        <v/>
      </c>
      <c r="N17" s="55">
        <f t="shared" si="2"/>
        <v>1</v>
      </c>
      <c r="O17" s="16"/>
      <c r="X17" s="56">
        <f t="shared" ref="X17:X23" si="3">IF(F17="",0,IF(LEFT(F17,1)="-",ABS(F17),(IF(F17&gt;9,F17+2,11))))</f>
        <v>9</v>
      </c>
      <c r="Y17" s="57">
        <f t="shared" ref="Y17:Y23" si="4">IF(F17="",0,IF(LEFT(F17,1)="-",(IF(ABS(F17)&gt;9,(ABS(F17)+2),11)),F17))</f>
        <v>11</v>
      </c>
      <c r="Z17" s="56">
        <f t="shared" ref="Z17:Z23" si="5">IF(G17="",0,IF(LEFT(G17,1)="-",ABS(G17),(IF(G17&gt;9,G17+2,11))))</f>
        <v>4</v>
      </c>
      <c r="AA17" s="57">
        <f t="shared" ref="AA17:AA23" si="6">IF(G17="",0,IF(LEFT(G17,1)="-",(IF(ABS(G17)&gt;9,(ABS(G17)+2),11)),G17))</f>
        <v>11</v>
      </c>
      <c r="AB17" s="56">
        <f t="shared" ref="AB17:AB23" si="7">IF(H17="",0,IF(LEFT(H17,1)="-",ABS(H17),(IF(H17&gt;9,H17+2,11))))</f>
        <v>3</v>
      </c>
      <c r="AC17" s="57">
        <f t="shared" ref="AC17:AC23" si="8">IF(H17="",0,IF(LEFT(H17,1)="-",(IF(ABS(H17)&gt;9,(ABS(H17)+2),11)),H17))</f>
        <v>11</v>
      </c>
      <c r="AD17" s="56">
        <f t="shared" ref="AD17:AD23" si="9">IF(I17="",0,IF(LEFT(I17,1)="-",ABS(I17),(IF(I17&gt;9,I17+2,11))))</f>
        <v>0</v>
      </c>
      <c r="AE17" s="57">
        <f t="shared" ref="AE17:AE23" si="10">IF(I17="",0,IF(LEFT(I17,1)="-",(IF(ABS(I17)&gt;9,(ABS(I17)+2),11)),I17))</f>
        <v>0</v>
      </c>
      <c r="AF17" s="56">
        <f t="shared" ref="AF17:AF23" si="11">IF(J17="",0,IF(LEFT(J17,1)="-",ABS(J17),(IF(J17&gt;9,J17+2,11))))</f>
        <v>0</v>
      </c>
      <c r="AG17" s="57">
        <f t="shared" ref="AG17:AG23" si="12">IF(J17="",0,IF(LEFT(J17,1)="-",(IF(ABS(J17)&gt;9,(ABS(J17)+2),11)),J17))</f>
        <v>0</v>
      </c>
      <c r="AH17" s="50"/>
    </row>
    <row r="18" spans="1:35" ht="15" customHeight="1" thickBot="1">
      <c r="A18" s="51"/>
      <c r="B18" s="58" t="s">
        <v>61</v>
      </c>
      <c r="C18" s="15" t="str">
        <f>IF(C7&gt;"",C7,"")</f>
        <v>Juhani Taskinen</v>
      </c>
      <c r="D18" s="52" t="str">
        <f>IF(G7&gt;"",G7,"")</f>
        <v>Andrei Maltizov</v>
      </c>
      <c r="E18" s="14"/>
      <c r="F18" s="78">
        <v>-6</v>
      </c>
      <c r="G18" s="79">
        <v>-3</v>
      </c>
      <c r="H18" s="79">
        <v>-4</v>
      </c>
      <c r="I18" s="79"/>
      <c r="J18" s="80"/>
      <c r="K18" s="53">
        <f t="shared" si="0"/>
        <v>0</v>
      </c>
      <c r="L18" s="54">
        <f t="shared" si="1"/>
        <v>3</v>
      </c>
      <c r="M18" s="48" t="str">
        <f t="shared" si="2"/>
        <v/>
      </c>
      <c r="N18" s="55">
        <f t="shared" si="2"/>
        <v>1</v>
      </c>
      <c r="O18" s="16"/>
      <c r="X18" s="56">
        <f t="shared" si="3"/>
        <v>6</v>
      </c>
      <c r="Y18" s="57">
        <f t="shared" si="4"/>
        <v>11</v>
      </c>
      <c r="Z18" s="56">
        <f t="shared" si="5"/>
        <v>3</v>
      </c>
      <c r="AA18" s="57">
        <f t="shared" si="6"/>
        <v>11</v>
      </c>
      <c r="AB18" s="56">
        <f t="shared" si="7"/>
        <v>4</v>
      </c>
      <c r="AC18" s="57">
        <f t="shared" si="8"/>
        <v>11</v>
      </c>
      <c r="AD18" s="56">
        <f t="shared" si="9"/>
        <v>0</v>
      </c>
      <c r="AE18" s="57">
        <f t="shared" si="10"/>
        <v>0</v>
      </c>
      <c r="AF18" s="56">
        <f t="shared" si="11"/>
        <v>0</v>
      </c>
      <c r="AG18" s="57">
        <f t="shared" si="12"/>
        <v>0</v>
      </c>
      <c r="AH18" s="50"/>
    </row>
    <row r="19" spans="1:35" ht="15" customHeight="1" thickBot="1">
      <c r="A19" s="51"/>
      <c r="B19" s="47" t="s">
        <v>62</v>
      </c>
      <c r="C19" s="52" t="str">
        <f>IF(C8&gt;"",C8,"")</f>
        <v>Joni Aaltonen</v>
      </c>
      <c r="D19" s="52" t="str">
        <f>IF(G8&gt;"",G8,"")</f>
        <v>Mihkel Pae</v>
      </c>
      <c r="E19" s="59"/>
      <c r="F19" s="78">
        <v>-6</v>
      </c>
      <c r="G19" s="79">
        <v>4</v>
      </c>
      <c r="H19" s="79">
        <v>-8</v>
      </c>
      <c r="I19" s="79">
        <v>-3</v>
      </c>
      <c r="J19" s="80"/>
      <c r="K19" s="53">
        <f t="shared" si="0"/>
        <v>1</v>
      </c>
      <c r="L19" s="54">
        <f t="shared" si="1"/>
        <v>3</v>
      </c>
      <c r="M19" s="48" t="str">
        <f t="shared" si="2"/>
        <v/>
      </c>
      <c r="N19" s="55">
        <f t="shared" si="2"/>
        <v>1</v>
      </c>
      <c r="O19" s="16"/>
      <c r="X19" s="56">
        <f t="shared" si="3"/>
        <v>6</v>
      </c>
      <c r="Y19" s="57">
        <f t="shared" si="4"/>
        <v>11</v>
      </c>
      <c r="Z19" s="56">
        <f t="shared" si="5"/>
        <v>11</v>
      </c>
      <c r="AA19" s="57">
        <f t="shared" si="6"/>
        <v>4</v>
      </c>
      <c r="AB19" s="56">
        <f t="shared" si="7"/>
        <v>8</v>
      </c>
      <c r="AC19" s="57">
        <f t="shared" si="8"/>
        <v>11</v>
      </c>
      <c r="AD19" s="56">
        <f t="shared" si="9"/>
        <v>3</v>
      </c>
      <c r="AE19" s="57">
        <f t="shared" si="10"/>
        <v>11</v>
      </c>
      <c r="AF19" s="56">
        <f t="shared" si="11"/>
        <v>0</v>
      </c>
      <c r="AG19" s="57">
        <f t="shared" si="12"/>
        <v>0</v>
      </c>
      <c r="AH19" s="50"/>
    </row>
    <row r="20" spans="1:35" ht="15" customHeight="1" thickBot="1">
      <c r="A20" s="51"/>
      <c r="B20" s="58" t="s">
        <v>63</v>
      </c>
      <c r="C20" s="52" t="str">
        <f>IF(C6&gt;"",C6,"")</f>
        <v>Jouko Manni</v>
      </c>
      <c r="D20" s="52" t="str">
        <f>IF(G7&gt;"",G7,"")</f>
        <v>Andrei Maltizov</v>
      </c>
      <c r="E20" s="14"/>
      <c r="F20" s="78">
        <v>-5</v>
      </c>
      <c r="G20" s="79">
        <v>-8</v>
      </c>
      <c r="H20" s="79">
        <v>-7</v>
      </c>
      <c r="I20" s="79"/>
      <c r="J20" s="80"/>
      <c r="K20" s="53">
        <f t="shared" si="0"/>
        <v>0</v>
      </c>
      <c r="L20" s="54">
        <f t="shared" si="1"/>
        <v>3</v>
      </c>
      <c r="M20" s="48" t="str">
        <f t="shared" si="2"/>
        <v/>
      </c>
      <c r="N20" s="55">
        <f t="shared" si="2"/>
        <v>1</v>
      </c>
      <c r="O20" s="16"/>
      <c r="X20" s="56">
        <f t="shared" si="3"/>
        <v>5</v>
      </c>
      <c r="Y20" s="57">
        <f t="shared" si="4"/>
        <v>11</v>
      </c>
      <c r="Z20" s="56">
        <f t="shared" si="5"/>
        <v>8</v>
      </c>
      <c r="AA20" s="57">
        <f t="shared" si="6"/>
        <v>11</v>
      </c>
      <c r="AB20" s="56">
        <f t="shared" si="7"/>
        <v>7</v>
      </c>
      <c r="AC20" s="57">
        <f t="shared" si="8"/>
        <v>11</v>
      </c>
      <c r="AD20" s="56">
        <f t="shared" si="9"/>
        <v>0</v>
      </c>
      <c r="AE20" s="57">
        <f t="shared" si="10"/>
        <v>0</v>
      </c>
      <c r="AF20" s="56">
        <f t="shared" si="11"/>
        <v>0</v>
      </c>
      <c r="AG20" s="57">
        <f t="shared" si="12"/>
        <v>0</v>
      </c>
      <c r="AH20" s="50"/>
    </row>
    <row r="21" spans="1:35" ht="15" customHeight="1" thickBot="1">
      <c r="A21" s="51"/>
      <c r="B21" s="47" t="s">
        <v>64</v>
      </c>
      <c r="C21" s="52" t="str">
        <f>IF(C8&gt;"",C8,"")</f>
        <v>Joni Aaltonen</v>
      </c>
      <c r="D21" s="52" t="str">
        <f>IF(G6&gt;"",G6,"")</f>
        <v>Juhana Tuuttila</v>
      </c>
      <c r="E21" s="59"/>
      <c r="F21" s="78">
        <v>10</v>
      </c>
      <c r="G21" s="79">
        <v>7</v>
      </c>
      <c r="H21" s="79">
        <v>3</v>
      </c>
      <c r="I21" s="79"/>
      <c r="J21" s="80"/>
      <c r="K21" s="53">
        <f t="shared" si="0"/>
        <v>3</v>
      </c>
      <c r="L21" s="54">
        <f t="shared" si="1"/>
        <v>0</v>
      </c>
      <c r="M21" s="48">
        <f t="shared" si="2"/>
        <v>1</v>
      </c>
      <c r="N21" s="55" t="str">
        <f t="shared" si="2"/>
        <v/>
      </c>
      <c r="O21" s="16"/>
      <c r="X21" s="56">
        <f t="shared" si="3"/>
        <v>12</v>
      </c>
      <c r="Y21" s="57">
        <f t="shared" si="4"/>
        <v>10</v>
      </c>
      <c r="Z21" s="56">
        <f t="shared" si="5"/>
        <v>11</v>
      </c>
      <c r="AA21" s="57">
        <f t="shared" si="6"/>
        <v>7</v>
      </c>
      <c r="AB21" s="56">
        <f t="shared" si="7"/>
        <v>11</v>
      </c>
      <c r="AC21" s="57">
        <f t="shared" si="8"/>
        <v>3</v>
      </c>
      <c r="AD21" s="56">
        <f t="shared" si="9"/>
        <v>0</v>
      </c>
      <c r="AE21" s="57">
        <f t="shared" si="10"/>
        <v>0</v>
      </c>
      <c r="AF21" s="56">
        <f t="shared" si="11"/>
        <v>0</v>
      </c>
      <c r="AG21" s="57">
        <f t="shared" si="12"/>
        <v>0</v>
      </c>
      <c r="AH21" s="50"/>
    </row>
    <row r="22" spans="1:35" ht="15" customHeight="1" thickBot="1">
      <c r="A22" s="16"/>
      <c r="B22" s="47" t="s">
        <v>65</v>
      </c>
      <c r="C22" s="52" t="str">
        <f>IF(C10="",C7,C10)</f>
        <v>Juhani Taskinen</v>
      </c>
      <c r="D22" s="52" t="str">
        <f>IF(G10="",G8,G10)</f>
        <v>Mihkel Pae</v>
      </c>
      <c r="E22" s="59"/>
      <c r="F22" s="78">
        <v>-3</v>
      </c>
      <c r="G22" s="79">
        <v>-1</v>
      </c>
      <c r="H22" s="79">
        <v>-5</v>
      </c>
      <c r="I22" s="79"/>
      <c r="J22" s="80"/>
      <c r="K22" s="53">
        <f t="shared" si="0"/>
        <v>0</v>
      </c>
      <c r="L22" s="60">
        <f t="shared" si="1"/>
        <v>3</v>
      </c>
      <c r="M22" s="61" t="str">
        <f t="shared" si="2"/>
        <v/>
      </c>
      <c r="N22" s="62">
        <f t="shared" si="2"/>
        <v>1</v>
      </c>
      <c r="O22" s="16"/>
      <c r="X22" s="56">
        <f t="shared" si="3"/>
        <v>3</v>
      </c>
      <c r="Y22" s="57">
        <f t="shared" si="4"/>
        <v>11</v>
      </c>
      <c r="Z22" s="56">
        <f t="shared" si="5"/>
        <v>1</v>
      </c>
      <c r="AA22" s="57">
        <f t="shared" si="6"/>
        <v>11</v>
      </c>
      <c r="AB22" s="56">
        <f t="shared" si="7"/>
        <v>5</v>
      </c>
      <c r="AC22" s="57">
        <f t="shared" si="8"/>
        <v>11</v>
      </c>
      <c r="AD22" s="56">
        <f t="shared" si="9"/>
        <v>0</v>
      </c>
      <c r="AE22" s="57">
        <f t="shared" si="10"/>
        <v>0</v>
      </c>
      <c r="AF22" s="56">
        <f t="shared" si="11"/>
        <v>0</v>
      </c>
      <c r="AG22" s="57">
        <f t="shared" si="12"/>
        <v>0</v>
      </c>
      <c r="AH22" s="50"/>
    </row>
    <row r="23" spans="1:35" ht="15" customHeight="1" thickBot="1">
      <c r="A23" s="51"/>
      <c r="B23" s="47" t="s">
        <v>66</v>
      </c>
      <c r="C23" s="63" t="str">
        <f>IF(C14&gt;"",C14&amp;" / "&amp;C13,"")</f>
        <v/>
      </c>
      <c r="D23" s="63" t="str">
        <f>IF(G14&gt;"",G14&amp;" / "&amp;G13,"")</f>
        <v/>
      </c>
      <c r="E23" s="64"/>
      <c r="F23" s="81"/>
      <c r="G23" s="82"/>
      <c r="H23" s="82"/>
      <c r="I23" s="82"/>
      <c r="J23" s="83"/>
      <c r="K23" s="53" t="str">
        <f t="shared" si="0"/>
        <v/>
      </c>
      <c r="L23" s="60" t="str">
        <f t="shared" si="1"/>
        <v/>
      </c>
      <c r="M23" s="61" t="str">
        <f t="shared" si="2"/>
        <v/>
      </c>
      <c r="N23" s="62" t="str">
        <f t="shared" si="2"/>
        <v/>
      </c>
      <c r="O23" s="16"/>
      <c r="X23" s="56">
        <f t="shared" si="3"/>
        <v>0</v>
      </c>
      <c r="Y23" s="57">
        <f t="shared" si="4"/>
        <v>0</v>
      </c>
      <c r="Z23" s="56">
        <f t="shared" si="5"/>
        <v>0</v>
      </c>
      <c r="AA23" s="57">
        <f t="shared" si="6"/>
        <v>0</v>
      </c>
      <c r="AB23" s="56">
        <f t="shared" si="7"/>
        <v>0</v>
      </c>
      <c r="AC23" s="57">
        <f t="shared" si="8"/>
        <v>0</v>
      </c>
      <c r="AD23" s="56">
        <f t="shared" si="9"/>
        <v>0</v>
      </c>
      <c r="AE23" s="57">
        <f t="shared" si="10"/>
        <v>0</v>
      </c>
      <c r="AF23" s="56">
        <f t="shared" si="11"/>
        <v>0</v>
      </c>
      <c r="AG23" s="57">
        <f t="shared" si="12"/>
        <v>0</v>
      </c>
      <c r="AH23" s="50"/>
    </row>
    <row r="24" spans="1:35" ht="15.75" customHeight="1" thickBot="1">
      <c r="A24" s="16"/>
      <c r="I24" s="65" t="s">
        <v>25</v>
      </c>
      <c r="J24" s="52"/>
      <c r="K24" s="66">
        <f>IF(ISBLANK(C6),"",SUM(K17:K22))</f>
        <v>4</v>
      </c>
      <c r="L24" s="60">
        <f>IF(ISBLANK(G6),"",SUM(L17:L22))</f>
        <v>15</v>
      </c>
      <c r="M24" s="67">
        <f>IF(ISBLANK(F17),"",SUM(M17:M23))</f>
        <v>1</v>
      </c>
      <c r="N24" s="68">
        <f>IF(ISBLANK(F17),"",SUM(N17:N23))</f>
        <v>5</v>
      </c>
      <c r="O24" s="1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5" ht="12" customHeight="1">
      <c r="A25" s="16"/>
      <c r="B25" s="15" t="s">
        <v>67</v>
      </c>
      <c r="O25" s="16"/>
    </row>
    <row r="26" spans="1:35" ht="15">
      <c r="A26" s="16"/>
      <c r="B26" s="26" t="s">
        <v>68</v>
      </c>
      <c r="C26" s="26"/>
      <c r="D26" s="26" t="s">
        <v>69</v>
      </c>
      <c r="E26" s="26"/>
      <c r="F26" s="26"/>
      <c r="G26" s="26" t="s">
        <v>70</v>
      </c>
      <c r="H26" s="26"/>
      <c r="I26" s="26"/>
      <c r="J26" s="15" t="s">
        <v>71</v>
      </c>
      <c r="O26" s="16"/>
      <c r="AI26" s="69"/>
    </row>
    <row r="27" spans="1:35" ht="15.6" thickBot="1">
      <c r="A27" s="70"/>
      <c r="B27" s="71"/>
      <c r="C27" s="71"/>
      <c r="D27" s="71"/>
      <c r="E27" s="71"/>
      <c r="F27" s="71"/>
      <c r="G27" s="71"/>
      <c r="H27" s="71"/>
      <c r="I27" s="71"/>
      <c r="J27" s="95" t="str">
        <f>IF(M24&gt;=5,C5,IF(N24&gt;=5,G5,""))</f>
        <v>PT Jyväskylä</v>
      </c>
      <c r="K27" s="95"/>
      <c r="L27" s="95"/>
      <c r="M27" s="95"/>
      <c r="N27" s="95"/>
      <c r="O27" s="16"/>
    </row>
    <row r="28" spans="1:35" ht="9.75" customHeight="1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16"/>
    </row>
    <row r="29" spans="1:35">
      <c r="B29" s="20"/>
    </row>
    <row r="31" spans="1:35" ht="12.75" customHeight="1"/>
    <row r="46" spans="24:34" ht="13.8" thickBot="1">
      <c r="X46" s="26" t="s">
        <v>59</v>
      </c>
      <c r="Y46" s="26"/>
      <c r="Z46" s="26"/>
      <c r="AA46" s="26"/>
      <c r="AB46" s="26"/>
      <c r="AC46" s="26"/>
      <c r="AH46" s="50"/>
    </row>
    <row r="47" spans="24:34" ht="13.8" thickBot="1">
      <c r="X47" s="56" t="e">
        <f>IF(#REF!="",0,IF(LEFT(#REF!,1)="-",ABS(#REF!),(IF(#REF!&gt;9,#REF!+2,11))))</f>
        <v>#REF!</v>
      </c>
      <c r="Y47" s="57" t="e">
        <f>IF(#REF!="",0,IF(LEFT(#REF!,1)="-",(IF(ABS(#REF!)&gt;9,(ABS(#REF!)+2),11)),#REF!))</f>
        <v>#REF!</v>
      </c>
      <c r="Z47" s="56" t="e">
        <f>IF(#REF!="",0,IF(LEFT(#REF!,1)="-",ABS(#REF!),(IF(#REF!&gt;9,#REF!+2,11))))</f>
        <v>#REF!</v>
      </c>
      <c r="AA47" s="57" t="e">
        <f>IF(#REF!="",0,IF(LEFT(#REF!,1)="-",(IF(ABS(#REF!)&gt;9,(ABS(#REF!)+2),11)),#REF!))</f>
        <v>#REF!</v>
      </c>
      <c r="AB47" s="56" t="e">
        <f>IF(#REF!="",0,IF(LEFT(#REF!,1)="-",ABS(#REF!),(IF(#REF!&gt;9,#REF!+2,11))))</f>
        <v>#REF!</v>
      </c>
      <c r="AC47" s="57" t="e">
        <f>IF(#REF!="",0,IF(LEFT(#REF!,1)="-",(IF(ABS(#REF!)&gt;9,(ABS(#REF!)+2),11)),#REF!))</f>
        <v>#REF!</v>
      </c>
      <c r="AD47" s="56" t="e">
        <f>IF(#REF!="",0,IF(LEFT(#REF!,1)="-",ABS(#REF!),(IF(#REF!&gt;9,#REF!+2,11))))</f>
        <v>#REF!</v>
      </c>
      <c r="AE47" s="57" t="e">
        <f>IF(#REF!="",0,IF(LEFT(#REF!,1)="-",(IF(ABS(#REF!)&gt;9,(ABS(#REF!)+2),11)),#REF!))</f>
        <v>#REF!</v>
      </c>
      <c r="AF47" s="56" t="e">
        <f>IF(#REF!="",0,IF(LEFT(#REF!,1)="-",ABS(#REF!),(IF(#REF!&gt;9,#REF!+2,11))))</f>
        <v>#REF!</v>
      </c>
      <c r="AG47" s="57" t="e">
        <f>IF(#REF!="",0,IF(LEFT(#REF!,1)="-",(IF(ABS(#REF!)&gt;9,(ABS(#REF!)+2),11)),#REF!))</f>
        <v>#REF!</v>
      </c>
      <c r="AH47" s="50"/>
    </row>
    <row r="48" spans="24:34" ht="13.8" thickBot="1">
      <c r="X48" s="56" t="e">
        <f>IF(#REF!="",0,IF(LEFT(#REF!,1)="-",ABS(#REF!),(IF(#REF!&gt;9,#REF!+2,11))))</f>
        <v>#REF!</v>
      </c>
      <c r="Y48" s="57" t="e">
        <f>IF(#REF!="",0,IF(LEFT(#REF!,1)="-",(IF(ABS(#REF!)&gt;9,(ABS(#REF!)+2),11)),#REF!))</f>
        <v>#REF!</v>
      </c>
      <c r="Z48" s="56" t="e">
        <f>IF(#REF!="",0,IF(LEFT(#REF!,1)="-",ABS(#REF!),(IF(#REF!&gt;9,#REF!+2,11))))</f>
        <v>#REF!</v>
      </c>
      <c r="AA48" s="57" t="e">
        <f>IF(#REF!="",0,IF(LEFT(#REF!,1)="-",(IF(ABS(#REF!)&gt;9,(ABS(#REF!)+2),11)),#REF!))</f>
        <v>#REF!</v>
      </c>
      <c r="AB48" s="56" t="e">
        <f>IF(#REF!="",0,IF(LEFT(#REF!,1)="-",ABS(#REF!),(IF(#REF!&gt;9,#REF!+2,11))))</f>
        <v>#REF!</v>
      </c>
      <c r="AC48" s="57" t="e">
        <f>IF(#REF!="",0,IF(LEFT(#REF!,1)="-",(IF(ABS(#REF!)&gt;9,(ABS(#REF!)+2),11)),#REF!))</f>
        <v>#REF!</v>
      </c>
      <c r="AD48" s="56" t="e">
        <f>IF(#REF!="",0,IF(LEFT(#REF!,1)="-",ABS(#REF!),(IF(#REF!&gt;9,#REF!+2,11))))</f>
        <v>#REF!</v>
      </c>
      <c r="AE48" s="57" t="e">
        <f>IF(#REF!="",0,IF(LEFT(#REF!,1)="-",(IF(ABS(#REF!)&gt;9,(ABS(#REF!)+2),11)),#REF!))</f>
        <v>#REF!</v>
      </c>
      <c r="AF48" s="56" t="e">
        <f>IF(#REF!="",0,IF(LEFT(#REF!,1)="-",ABS(#REF!),(IF(#REF!&gt;9,#REF!+2,11))))</f>
        <v>#REF!</v>
      </c>
      <c r="AG48" s="57" t="e">
        <f>IF(#REF!="",0,IF(LEFT(#REF!,1)="-",(IF(ABS(#REF!)&gt;9,(ABS(#REF!)+2),11)),#REF!))</f>
        <v>#REF!</v>
      </c>
      <c r="AH48" s="50"/>
    </row>
    <row r="49" spans="24:34" ht="13.8" thickBot="1">
      <c r="X49" s="56" t="e">
        <f>IF(#REF!="",0,IF(LEFT(#REF!,1)="-",ABS(#REF!),(IF(#REF!&gt;9,#REF!+2,11))))</f>
        <v>#REF!</v>
      </c>
      <c r="Y49" s="57" t="e">
        <f>IF(#REF!="",0,IF(LEFT(#REF!,1)="-",(IF(ABS(#REF!)&gt;9,(ABS(#REF!)+2),11)),#REF!))</f>
        <v>#REF!</v>
      </c>
      <c r="Z49" s="56" t="e">
        <f>IF(#REF!="",0,IF(LEFT(#REF!,1)="-",ABS(#REF!),(IF(#REF!&gt;9,#REF!+2,11))))</f>
        <v>#REF!</v>
      </c>
      <c r="AA49" s="57" t="e">
        <f>IF(#REF!="",0,IF(LEFT(#REF!,1)="-",(IF(ABS(#REF!)&gt;9,(ABS(#REF!)+2),11)),#REF!))</f>
        <v>#REF!</v>
      </c>
      <c r="AB49" s="56" t="e">
        <f>IF(#REF!="",0,IF(LEFT(#REF!,1)="-",ABS(#REF!),(IF(#REF!&gt;9,#REF!+2,11))))</f>
        <v>#REF!</v>
      </c>
      <c r="AC49" s="57" t="e">
        <f>IF(#REF!="",0,IF(LEFT(#REF!,1)="-",(IF(ABS(#REF!)&gt;9,(ABS(#REF!)+2),11)),#REF!))</f>
        <v>#REF!</v>
      </c>
      <c r="AD49" s="56" t="e">
        <f>IF(#REF!="",0,IF(LEFT(#REF!,1)="-",ABS(#REF!),(IF(#REF!&gt;9,#REF!+2,11))))</f>
        <v>#REF!</v>
      </c>
      <c r="AE49" s="57" t="e">
        <f>IF(#REF!="",0,IF(LEFT(#REF!,1)="-",(IF(ABS(#REF!)&gt;9,(ABS(#REF!)+2),11)),#REF!))</f>
        <v>#REF!</v>
      </c>
      <c r="AF49" s="56" t="e">
        <f>IF(#REF!="",0,IF(LEFT(#REF!,1)="-",ABS(#REF!),(IF(#REF!&gt;9,#REF!+2,11))))</f>
        <v>#REF!</v>
      </c>
      <c r="AG49" s="57" t="e">
        <f>IF(#REF!="",0,IF(LEFT(#REF!,1)="-",(IF(ABS(#REF!)&gt;9,(ABS(#REF!)+2),11)),#REF!))</f>
        <v>#REF!</v>
      </c>
      <c r="AH49" s="50"/>
    </row>
    <row r="50" spans="24:34" ht="13.8" thickBot="1">
      <c r="X50" s="56" t="e">
        <f>IF(#REF!="",0,IF(LEFT(#REF!,1)="-",ABS(#REF!),(IF(#REF!&gt;9,#REF!+2,11))))</f>
        <v>#REF!</v>
      </c>
      <c r="Y50" s="57" t="e">
        <f>IF(#REF!="",0,IF(LEFT(#REF!,1)="-",(IF(ABS(#REF!)&gt;9,(ABS(#REF!)+2),11)),#REF!))</f>
        <v>#REF!</v>
      </c>
      <c r="Z50" s="56" t="e">
        <f>IF(#REF!="",0,IF(LEFT(#REF!,1)="-",ABS(#REF!),(IF(#REF!&gt;9,#REF!+2,11))))</f>
        <v>#REF!</v>
      </c>
      <c r="AA50" s="57" t="e">
        <f>IF(#REF!="",0,IF(LEFT(#REF!,1)="-",(IF(ABS(#REF!)&gt;9,(ABS(#REF!)+2),11)),#REF!))</f>
        <v>#REF!</v>
      </c>
      <c r="AB50" s="56" t="e">
        <f>IF(#REF!="",0,IF(LEFT(#REF!,1)="-",ABS(#REF!),(IF(#REF!&gt;9,#REF!+2,11))))</f>
        <v>#REF!</v>
      </c>
      <c r="AC50" s="57" t="e">
        <f>IF(#REF!="",0,IF(LEFT(#REF!,1)="-",(IF(ABS(#REF!)&gt;9,(ABS(#REF!)+2),11)),#REF!))</f>
        <v>#REF!</v>
      </c>
      <c r="AD50" s="56" t="e">
        <f>IF(#REF!="",0,IF(LEFT(#REF!,1)="-",ABS(#REF!),(IF(#REF!&gt;9,#REF!+2,11))))</f>
        <v>#REF!</v>
      </c>
      <c r="AE50" s="57" t="e">
        <f>IF(#REF!="",0,IF(LEFT(#REF!,1)="-",(IF(ABS(#REF!)&gt;9,(ABS(#REF!)+2),11)),#REF!))</f>
        <v>#REF!</v>
      </c>
      <c r="AF50" s="56" t="e">
        <f>IF(#REF!="",0,IF(LEFT(#REF!,1)="-",ABS(#REF!),(IF(#REF!&gt;9,#REF!+2,11))))</f>
        <v>#REF!</v>
      </c>
      <c r="AG50" s="57" t="e">
        <f>IF(#REF!="",0,IF(LEFT(#REF!,1)="-",(IF(ABS(#REF!)&gt;9,(ABS(#REF!)+2),11)),#REF!))</f>
        <v>#REF!</v>
      </c>
      <c r="AH50" s="50"/>
    </row>
    <row r="51" spans="24:34" ht="13.8" thickBot="1">
      <c r="X51" s="56" t="e">
        <f>IF(#REF!="",0,IF(LEFT(#REF!,1)="-",ABS(#REF!),(IF(#REF!&gt;9,#REF!+2,11))))</f>
        <v>#REF!</v>
      </c>
      <c r="Y51" s="57" t="e">
        <f>IF(#REF!="",0,IF(LEFT(#REF!,1)="-",(IF(ABS(#REF!)&gt;9,(ABS(#REF!)+2),11)),#REF!))</f>
        <v>#REF!</v>
      </c>
      <c r="Z51" s="56" t="e">
        <f>IF(#REF!="",0,IF(LEFT(#REF!,1)="-",ABS(#REF!),(IF(#REF!&gt;9,#REF!+2,11))))</f>
        <v>#REF!</v>
      </c>
      <c r="AA51" s="57" t="e">
        <f>IF(#REF!="",0,IF(LEFT(#REF!,1)="-",(IF(ABS(#REF!)&gt;9,(ABS(#REF!)+2),11)),#REF!))</f>
        <v>#REF!</v>
      </c>
      <c r="AB51" s="56" t="e">
        <f>IF(#REF!="",0,IF(LEFT(#REF!,1)="-",ABS(#REF!),(IF(#REF!&gt;9,#REF!+2,11))))</f>
        <v>#REF!</v>
      </c>
      <c r="AC51" s="57" t="e">
        <f>IF(#REF!="",0,IF(LEFT(#REF!,1)="-",(IF(ABS(#REF!)&gt;9,(ABS(#REF!)+2),11)),#REF!))</f>
        <v>#REF!</v>
      </c>
      <c r="AD51" s="56" t="e">
        <f>IF(#REF!="",0,IF(LEFT(#REF!,1)="-",ABS(#REF!),(IF(#REF!&gt;9,#REF!+2,11))))</f>
        <v>#REF!</v>
      </c>
      <c r="AE51" s="57" t="e">
        <f>IF(#REF!="",0,IF(LEFT(#REF!,1)="-",(IF(ABS(#REF!)&gt;9,(ABS(#REF!)+2),11)),#REF!))</f>
        <v>#REF!</v>
      </c>
      <c r="AF51" s="56" t="e">
        <f>IF(#REF!="",0,IF(LEFT(#REF!,1)="-",ABS(#REF!),(IF(#REF!&gt;9,#REF!+2,11))))</f>
        <v>#REF!</v>
      </c>
      <c r="AG51" s="57" t="e">
        <f>IF(#REF!="",0,IF(LEFT(#REF!,1)="-",(IF(ABS(#REF!)&gt;9,(ABS(#REF!)+2),11)),#REF!))</f>
        <v>#REF!</v>
      </c>
      <c r="AH51" s="50"/>
    </row>
    <row r="52" spans="24:34" ht="13.8" thickBot="1">
      <c r="X52" s="56" t="e">
        <f>IF(#REF!="",0,IF(LEFT(#REF!,1)="-",ABS(#REF!),(IF(#REF!&gt;9,#REF!+2,11))))</f>
        <v>#REF!</v>
      </c>
      <c r="Y52" s="57" t="e">
        <f>IF(#REF!="",0,IF(LEFT(#REF!,1)="-",(IF(ABS(#REF!)&gt;9,(ABS(#REF!)+2),11)),#REF!))</f>
        <v>#REF!</v>
      </c>
      <c r="Z52" s="56" t="e">
        <f>IF(#REF!="",0,IF(LEFT(#REF!,1)="-",ABS(#REF!),(IF(#REF!&gt;9,#REF!+2,11))))</f>
        <v>#REF!</v>
      </c>
      <c r="AA52" s="57" t="e">
        <f>IF(#REF!="",0,IF(LEFT(#REF!,1)="-",(IF(ABS(#REF!)&gt;9,(ABS(#REF!)+2),11)),#REF!))</f>
        <v>#REF!</v>
      </c>
      <c r="AB52" s="56" t="e">
        <f>IF(#REF!="",0,IF(LEFT(#REF!,1)="-",ABS(#REF!),(IF(#REF!&gt;9,#REF!+2,11))))</f>
        <v>#REF!</v>
      </c>
      <c r="AC52" s="57" t="e">
        <f>IF(#REF!="",0,IF(LEFT(#REF!,1)="-",(IF(ABS(#REF!)&gt;9,(ABS(#REF!)+2),11)),#REF!))</f>
        <v>#REF!</v>
      </c>
      <c r="AD52" s="56" t="e">
        <f>IF(#REF!="",0,IF(LEFT(#REF!,1)="-",ABS(#REF!),(IF(#REF!&gt;9,#REF!+2,11))))</f>
        <v>#REF!</v>
      </c>
      <c r="AE52" s="57" t="e">
        <f>IF(#REF!="",0,IF(LEFT(#REF!,1)="-",(IF(ABS(#REF!)&gt;9,(ABS(#REF!)+2),11)),#REF!))</f>
        <v>#REF!</v>
      </c>
      <c r="AF52" s="56" t="e">
        <f>IF(#REF!="",0,IF(LEFT(#REF!,1)="-",ABS(#REF!),(IF(#REF!&gt;9,#REF!+2,11))))</f>
        <v>#REF!</v>
      </c>
      <c r="AG52" s="57" t="e">
        <f>IF(#REF!="",0,IF(LEFT(#REF!,1)="-",(IF(ABS(#REF!)&gt;9,(ABS(#REF!)+2),11)),#REF!))</f>
        <v>#REF!</v>
      </c>
      <c r="AH52" s="50"/>
    </row>
    <row r="53" spans="24:34">
      <c r="X53" s="56" t="e">
        <f>IF(#REF!="",0,IF(LEFT(#REF!,1)="-",ABS(#REF!),(IF(#REF!&gt;9,#REF!+2,11))))</f>
        <v>#REF!</v>
      </c>
      <c r="Y53" s="57" t="e">
        <f>IF(#REF!="",0,IF(LEFT(#REF!,1)="-",(IF(ABS(#REF!)&gt;9,(ABS(#REF!)+2),11)),#REF!))</f>
        <v>#REF!</v>
      </c>
      <c r="Z53" s="56" t="e">
        <f>IF(#REF!="",0,IF(LEFT(#REF!,1)="-",ABS(#REF!),(IF(#REF!&gt;9,#REF!+2,11))))</f>
        <v>#REF!</v>
      </c>
      <c r="AA53" s="57" t="e">
        <f>IF(#REF!="",0,IF(LEFT(#REF!,1)="-",(IF(ABS(#REF!)&gt;9,(ABS(#REF!)+2),11)),#REF!))</f>
        <v>#REF!</v>
      </c>
      <c r="AB53" s="56" t="e">
        <f>IF(#REF!="",0,IF(LEFT(#REF!,1)="-",ABS(#REF!),(IF(#REF!&gt;9,#REF!+2,11))))</f>
        <v>#REF!</v>
      </c>
      <c r="AC53" s="57" t="e">
        <f>IF(#REF!="",0,IF(LEFT(#REF!,1)="-",(IF(ABS(#REF!)&gt;9,(ABS(#REF!)+2),11)),#REF!))</f>
        <v>#REF!</v>
      </c>
      <c r="AD53" s="56" t="e">
        <f>IF(#REF!="",0,IF(LEFT(#REF!,1)="-",ABS(#REF!),(IF(#REF!&gt;9,#REF!+2,11))))</f>
        <v>#REF!</v>
      </c>
      <c r="AE53" s="57" t="e">
        <f>IF(#REF!="",0,IF(LEFT(#REF!,1)="-",(IF(ABS(#REF!)&gt;9,(ABS(#REF!)+2),11)),#REF!))</f>
        <v>#REF!</v>
      </c>
      <c r="AF53" s="56" t="e">
        <f>IF(#REF!="",0,IF(LEFT(#REF!,1)="-",ABS(#REF!),(IF(#REF!&gt;9,#REF!+2,11))))</f>
        <v>#REF!</v>
      </c>
      <c r="AG53" s="57" t="e">
        <f>IF(#REF!="",0,IF(LEFT(#REF!,1)="-",(IF(ABS(#REF!)&gt;9,(ABS(#REF!)+2),11)),#REF!))</f>
        <v>#REF!</v>
      </c>
      <c r="AH53" s="50"/>
    </row>
    <row r="54" spans="24:34"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73" spans="24:34" ht="13.8" thickBot="1">
      <c r="X73" s="26" t="s">
        <v>59</v>
      </c>
      <c r="Y73" s="26"/>
      <c r="Z73" s="26"/>
      <c r="AA73" s="26"/>
      <c r="AB73" s="26"/>
      <c r="AC73" s="26"/>
      <c r="AH73" s="50"/>
    </row>
    <row r="74" spans="24:34" ht="13.8" thickBot="1">
      <c r="X74" s="56" t="e">
        <f>IF(#REF!="",0,IF(LEFT(#REF!,1)="-",ABS(#REF!),(IF(#REF!&gt;9,#REF!+2,11))))</f>
        <v>#REF!</v>
      </c>
      <c r="Y74" s="57" t="e">
        <f>IF(#REF!="",0,IF(LEFT(#REF!,1)="-",(IF(ABS(#REF!)&gt;9,(ABS(#REF!)+2),11)),#REF!))</f>
        <v>#REF!</v>
      </c>
      <c r="Z74" s="56" t="e">
        <f>IF(#REF!="",0,IF(LEFT(#REF!,1)="-",ABS(#REF!),(IF(#REF!&gt;9,#REF!+2,11))))</f>
        <v>#REF!</v>
      </c>
      <c r="AA74" s="57" t="e">
        <f>IF(#REF!="",0,IF(LEFT(#REF!,1)="-",(IF(ABS(#REF!)&gt;9,(ABS(#REF!)+2),11)),#REF!))</f>
        <v>#REF!</v>
      </c>
      <c r="AB74" s="56" t="e">
        <f>IF(#REF!="",0,IF(LEFT(#REF!,1)="-",ABS(#REF!),(IF(#REF!&gt;9,#REF!+2,11))))</f>
        <v>#REF!</v>
      </c>
      <c r="AC74" s="57" t="e">
        <f>IF(#REF!="",0,IF(LEFT(#REF!,1)="-",(IF(ABS(#REF!)&gt;9,(ABS(#REF!)+2),11)),#REF!))</f>
        <v>#REF!</v>
      </c>
      <c r="AD74" s="56" t="e">
        <f>IF(#REF!="",0,IF(LEFT(#REF!,1)="-",ABS(#REF!),(IF(#REF!&gt;9,#REF!+2,11))))</f>
        <v>#REF!</v>
      </c>
      <c r="AE74" s="57" t="e">
        <f>IF(#REF!="",0,IF(LEFT(#REF!,1)="-",(IF(ABS(#REF!)&gt;9,(ABS(#REF!)+2),11)),#REF!))</f>
        <v>#REF!</v>
      </c>
      <c r="AF74" s="56" t="e">
        <f>IF(#REF!="",0,IF(LEFT(#REF!,1)="-",ABS(#REF!),(IF(#REF!&gt;9,#REF!+2,11))))</f>
        <v>#REF!</v>
      </c>
      <c r="AG74" s="57" t="e">
        <f>IF(#REF!="",0,IF(LEFT(#REF!,1)="-",(IF(ABS(#REF!)&gt;9,(ABS(#REF!)+2),11)),#REF!))</f>
        <v>#REF!</v>
      </c>
      <c r="AH74" s="50"/>
    </row>
    <row r="75" spans="24:34" ht="13.8" thickBot="1">
      <c r="X75" s="56" t="e">
        <f>IF(#REF!="",0,IF(LEFT(#REF!,1)="-",ABS(#REF!),(IF(#REF!&gt;9,#REF!+2,11))))</f>
        <v>#REF!</v>
      </c>
      <c r="Y75" s="57" t="e">
        <f>IF(#REF!="",0,IF(LEFT(#REF!,1)="-",(IF(ABS(#REF!)&gt;9,(ABS(#REF!)+2),11)),#REF!))</f>
        <v>#REF!</v>
      </c>
      <c r="Z75" s="56" t="e">
        <f>IF(#REF!="",0,IF(LEFT(#REF!,1)="-",ABS(#REF!),(IF(#REF!&gt;9,#REF!+2,11))))</f>
        <v>#REF!</v>
      </c>
      <c r="AA75" s="57" t="e">
        <f>IF(#REF!="",0,IF(LEFT(#REF!,1)="-",(IF(ABS(#REF!)&gt;9,(ABS(#REF!)+2),11)),#REF!))</f>
        <v>#REF!</v>
      </c>
      <c r="AB75" s="56" t="e">
        <f>IF(#REF!="",0,IF(LEFT(#REF!,1)="-",ABS(#REF!),(IF(#REF!&gt;9,#REF!+2,11))))</f>
        <v>#REF!</v>
      </c>
      <c r="AC75" s="57" t="e">
        <f>IF(#REF!="",0,IF(LEFT(#REF!,1)="-",(IF(ABS(#REF!)&gt;9,(ABS(#REF!)+2),11)),#REF!))</f>
        <v>#REF!</v>
      </c>
      <c r="AD75" s="56" t="e">
        <f>IF(#REF!="",0,IF(LEFT(#REF!,1)="-",ABS(#REF!),(IF(#REF!&gt;9,#REF!+2,11))))</f>
        <v>#REF!</v>
      </c>
      <c r="AE75" s="57" t="e">
        <f>IF(#REF!="",0,IF(LEFT(#REF!,1)="-",(IF(ABS(#REF!)&gt;9,(ABS(#REF!)+2),11)),#REF!))</f>
        <v>#REF!</v>
      </c>
      <c r="AF75" s="56" t="e">
        <f>IF(#REF!="",0,IF(LEFT(#REF!,1)="-",ABS(#REF!),(IF(#REF!&gt;9,#REF!+2,11))))</f>
        <v>#REF!</v>
      </c>
      <c r="AG75" s="57" t="e">
        <f>IF(#REF!="",0,IF(LEFT(#REF!,1)="-",(IF(ABS(#REF!)&gt;9,(ABS(#REF!)+2),11)),#REF!))</f>
        <v>#REF!</v>
      </c>
      <c r="AH75" s="50"/>
    </row>
    <row r="76" spans="24:34" ht="13.8" thickBot="1">
      <c r="X76" s="56" t="e">
        <f>IF(#REF!="",0,IF(LEFT(#REF!,1)="-",ABS(#REF!),(IF(#REF!&gt;9,#REF!+2,11))))</f>
        <v>#REF!</v>
      </c>
      <c r="Y76" s="57" t="e">
        <f>IF(#REF!="",0,IF(LEFT(#REF!,1)="-",(IF(ABS(#REF!)&gt;9,(ABS(#REF!)+2),11)),#REF!))</f>
        <v>#REF!</v>
      </c>
      <c r="Z76" s="56" t="e">
        <f>IF(#REF!="",0,IF(LEFT(#REF!,1)="-",ABS(#REF!),(IF(#REF!&gt;9,#REF!+2,11))))</f>
        <v>#REF!</v>
      </c>
      <c r="AA76" s="57" t="e">
        <f>IF(#REF!="",0,IF(LEFT(#REF!,1)="-",(IF(ABS(#REF!)&gt;9,(ABS(#REF!)+2),11)),#REF!))</f>
        <v>#REF!</v>
      </c>
      <c r="AB76" s="56" t="e">
        <f>IF(#REF!="",0,IF(LEFT(#REF!,1)="-",ABS(#REF!),(IF(#REF!&gt;9,#REF!+2,11))))</f>
        <v>#REF!</v>
      </c>
      <c r="AC76" s="57" t="e">
        <f>IF(#REF!="",0,IF(LEFT(#REF!,1)="-",(IF(ABS(#REF!)&gt;9,(ABS(#REF!)+2),11)),#REF!))</f>
        <v>#REF!</v>
      </c>
      <c r="AD76" s="56" t="e">
        <f>IF(#REF!="",0,IF(LEFT(#REF!,1)="-",ABS(#REF!),(IF(#REF!&gt;9,#REF!+2,11))))</f>
        <v>#REF!</v>
      </c>
      <c r="AE76" s="57" t="e">
        <f>IF(#REF!="",0,IF(LEFT(#REF!,1)="-",(IF(ABS(#REF!)&gt;9,(ABS(#REF!)+2),11)),#REF!))</f>
        <v>#REF!</v>
      </c>
      <c r="AF76" s="56" t="e">
        <f>IF(#REF!="",0,IF(LEFT(#REF!,1)="-",ABS(#REF!),(IF(#REF!&gt;9,#REF!+2,11))))</f>
        <v>#REF!</v>
      </c>
      <c r="AG76" s="57" t="e">
        <f>IF(#REF!="",0,IF(LEFT(#REF!,1)="-",(IF(ABS(#REF!)&gt;9,(ABS(#REF!)+2),11)),#REF!))</f>
        <v>#REF!</v>
      </c>
      <c r="AH76" s="50"/>
    </row>
    <row r="77" spans="24:34" ht="13.8" thickBot="1">
      <c r="X77" s="56" t="e">
        <f>IF(#REF!="",0,IF(LEFT(#REF!,1)="-",ABS(#REF!),(IF(#REF!&gt;9,#REF!+2,11))))</f>
        <v>#REF!</v>
      </c>
      <c r="Y77" s="57" t="e">
        <f>IF(#REF!="",0,IF(LEFT(#REF!,1)="-",(IF(ABS(#REF!)&gt;9,(ABS(#REF!)+2),11)),#REF!))</f>
        <v>#REF!</v>
      </c>
      <c r="Z77" s="56" t="e">
        <f>IF(#REF!="",0,IF(LEFT(#REF!,1)="-",ABS(#REF!),(IF(#REF!&gt;9,#REF!+2,11))))</f>
        <v>#REF!</v>
      </c>
      <c r="AA77" s="57" t="e">
        <f>IF(#REF!="",0,IF(LEFT(#REF!,1)="-",(IF(ABS(#REF!)&gt;9,(ABS(#REF!)+2),11)),#REF!))</f>
        <v>#REF!</v>
      </c>
      <c r="AB77" s="56" t="e">
        <f>IF(#REF!="",0,IF(LEFT(#REF!,1)="-",ABS(#REF!),(IF(#REF!&gt;9,#REF!+2,11))))</f>
        <v>#REF!</v>
      </c>
      <c r="AC77" s="57" t="e">
        <f>IF(#REF!="",0,IF(LEFT(#REF!,1)="-",(IF(ABS(#REF!)&gt;9,(ABS(#REF!)+2),11)),#REF!))</f>
        <v>#REF!</v>
      </c>
      <c r="AD77" s="56" t="e">
        <f>IF(#REF!="",0,IF(LEFT(#REF!,1)="-",ABS(#REF!),(IF(#REF!&gt;9,#REF!+2,11))))</f>
        <v>#REF!</v>
      </c>
      <c r="AE77" s="57" t="e">
        <f>IF(#REF!="",0,IF(LEFT(#REF!,1)="-",(IF(ABS(#REF!)&gt;9,(ABS(#REF!)+2),11)),#REF!))</f>
        <v>#REF!</v>
      </c>
      <c r="AF77" s="56" t="e">
        <f>IF(#REF!="",0,IF(LEFT(#REF!,1)="-",ABS(#REF!),(IF(#REF!&gt;9,#REF!+2,11))))</f>
        <v>#REF!</v>
      </c>
      <c r="AG77" s="57" t="e">
        <f>IF(#REF!="",0,IF(LEFT(#REF!,1)="-",(IF(ABS(#REF!)&gt;9,(ABS(#REF!)+2),11)),#REF!))</f>
        <v>#REF!</v>
      </c>
      <c r="AH77" s="50"/>
    </row>
    <row r="78" spans="24:34" ht="13.8" thickBot="1">
      <c r="X78" s="56" t="e">
        <f>IF(#REF!="",0,IF(LEFT(#REF!,1)="-",ABS(#REF!),(IF(#REF!&gt;9,#REF!+2,11))))</f>
        <v>#REF!</v>
      </c>
      <c r="Y78" s="57" t="e">
        <f>IF(#REF!="",0,IF(LEFT(#REF!,1)="-",(IF(ABS(#REF!)&gt;9,(ABS(#REF!)+2),11)),#REF!))</f>
        <v>#REF!</v>
      </c>
      <c r="Z78" s="56" t="e">
        <f>IF(#REF!="",0,IF(LEFT(#REF!,1)="-",ABS(#REF!),(IF(#REF!&gt;9,#REF!+2,11))))</f>
        <v>#REF!</v>
      </c>
      <c r="AA78" s="57" t="e">
        <f>IF(#REF!="",0,IF(LEFT(#REF!,1)="-",(IF(ABS(#REF!)&gt;9,(ABS(#REF!)+2),11)),#REF!))</f>
        <v>#REF!</v>
      </c>
      <c r="AB78" s="56" t="e">
        <f>IF(#REF!="",0,IF(LEFT(#REF!,1)="-",ABS(#REF!),(IF(#REF!&gt;9,#REF!+2,11))))</f>
        <v>#REF!</v>
      </c>
      <c r="AC78" s="57" t="e">
        <f>IF(#REF!="",0,IF(LEFT(#REF!,1)="-",(IF(ABS(#REF!)&gt;9,(ABS(#REF!)+2),11)),#REF!))</f>
        <v>#REF!</v>
      </c>
      <c r="AD78" s="56" t="e">
        <f>IF(#REF!="",0,IF(LEFT(#REF!,1)="-",ABS(#REF!),(IF(#REF!&gt;9,#REF!+2,11))))</f>
        <v>#REF!</v>
      </c>
      <c r="AE78" s="57" t="e">
        <f>IF(#REF!="",0,IF(LEFT(#REF!,1)="-",(IF(ABS(#REF!)&gt;9,(ABS(#REF!)+2),11)),#REF!))</f>
        <v>#REF!</v>
      </c>
      <c r="AF78" s="56" t="e">
        <f>IF(#REF!="",0,IF(LEFT(#REF!,1)="-",ABS(#REF!),(IF(#REF!&gt;9,#REF!+2,11))))</f>
        <v>#REF!</v>
      </c>
      <c r="AG78" s="57" t="e">
        <f>IF(#REF!="",0,IF(LEFT(#REF!,1)="-",(IF(ABS(#REF!)&gt;9,(ABS(#REF!)+2),11)),#REF!))</f>
        <v>#REF!</v>
      </c>
      <c r="AH78" s="50"/>
    </row>
    <row r="79" spans="24:34" ht="13.8" thickBot="1">
      <c r="X79" s="56" t="e">
        <f>IF(#REF!="",0,IF(LEFT(#REF!,1)="-",ABS(#REF!),(IF(#REF!&gt;9,#REF!+2,11))))</f>
        <v>#REF!</v>
      </c>
      <c r="Y79" s="57" t="e">
        <f>IF(#REF!="",0,IF(LEFT(#REF!,1)="-",(IF(ABS(#REF!)&gt;9,(ABS(#REF!)+2),11)),#REF!))</f>
        <v>#REF!</v>
      </c>
      <c r="Z79" s="56" t="e">
        <f>IF(#REF!="",0,IF(LEFT(#REF!,1)="-",ABS(#REF!),(IF(#REF!&gt;9,#REF!+2,11))))</f>
        <v>#REF!</v>
      </c>
      <c r="AA79" s="57" t="e">
        <f>IF(#REF!="",0,IF(LEFT(#REF!,1)="-",(IF(ABS(#REF!)&gt;9,(ABS(#REF!)+2),11)),#REF!))</f>
        <v>#REF!</v>
      </c>
      <c r="AB79" s="56" t="e">
        <f>IF(#REF!="",0,IF(LEFT(#REF!,1)="-",ABS(#REF!),(IF(#REF!&gt;9,#REF!+2,11))))</f>
        <v>#REF!</v>
      </c>
      <c r="AC79" s="57" t="e">
        <f>IF(#REF!="",0,IF(LEFT(#REF!,1)="-",(IF(ABS(#REF!)&gt;9,(ABS(#REF!)+2),11)),#REF!))</f>
        <v>#REF!</v>
      </c>
      <c r="AD79" s="56" t="e">
        <f>IF(#REF!="",0,IF(LEFT(#REF!,1)="-",ABS(#REF!),(IF(#REF!&gt;9,#REF!+2,11))))</f>
        <v>#REF!</v>
      </c>
      <c r="AE79" s="57" t="e">
        <f>IF(#REF!="",0,IF(LEFT(#REF!,1)="-",(IF(ABS(#REF!)&gt;9,(ABS(#REF!)+2),11)),#REF!))</f>
        <v>#REF!</v>
      </c>
      <c r="AF79" s="56" t="e">
        <f>IF(#REF!="",0,IF(LEFT(#REF!,1)="-",ABS(#REF!),(IF(#REF!&gt;9,#REF!+2,11))))</f>
        <v>#REF!</v>
      </c>
      <c r="AG79" s="57" t="e">
        <f>IF(#REF!="",0,IF(LEFT(#REF!,1)="-",(IF(ABS(#REF!)&gt;9,(ABS(#REF!)+2),11)),#REF!))</f>
        <v>#REF!</v>
      </c>
      <c r="AH79" s="50"/>
    </row>
    <row r="80" spans="24:34">
      <c r="X80" s="56" t="e">
        <f>IF(#REF!="",0,IF(LEFT(#REF!,1)="-",ABS(#REF!),(IF(#REF!&gt;9,#REF!+2,11))))</f>
        <v>#REF!</v>
      </c>
      <c r="Y80" s="57" t="e">
        <f>IF(#REF!="",0,IF(LEFT(#REF!,1)="-",(IF(ABS(#REF!)&gt;9,(ABS(#REF!)+2),11)),#REF!))</f>
        <v>#REF!</v>
      </c>
      <c r="Z80" s="56" t="e">
        <f>IF(#REF!="",0,IF(LEFT(#REF!,1)="-",ABS(#REF!),(IF(#REF!&gt;9,#REF!+2,11))))</f>
        <v>#REF!</v>
      </c>
      <c r="AA80" s="57" t="e">
        <f>IF(#REF!="",0,IF(LEFT(#REF!,1)="-",(IF(ABS(#REF!)&gt;9,(ABS(#REF!)+2),11)),#REF!))</f>
        <v>#REF!</v>
      </c>
      <c r="AB80" s="56" t="e">
        <f>IF(#REF!="",0,IF(LEFT(#REF!,1)="-",ABS(#REF!),(IF(#REF!&gt;9,#REF!+2,11))))</f>
        <v>#REF!</v>
      </c>
      <c r="AC80" s="57" t="e">
        <f>IF(#REF!="",0,IF(LEFT(#REF!,1)="-",(IF(ABS(#REF!)&gt;9,(ABS(#REF!)+2),11)),#REF!))</f>
        <v>#REF!</v>
      </c>
      <c r="AD80" s="56" t="e">
        <f>IF(#REF!="",0,IF(LEFT(#REF!,1)="-",ABS(#REF!),(IF(#REF!&gt;9,#REF!+2,11))))</f>
        <v>#REF!</v>
      </c>
      <c r="AE80" s="57" t="e">
        <f>IF(#REF!="",0,IF(LEFT(#REF!,1)="-",(IF(ABS(#REF!)&gt;9,(ABS(#REF!)+2),11)),#REF!))</f>
        <v>#REF!</v>
      </c>
      <c r="AF80" s="56" t="e">
        <f>IF(#REF!="",0,IF(LEFT(#REF!,1)="-",ABS(#REF!),(IF(#REF!&gt;9,#REF!+2,11))))</f>
        <v>#REF!</v>
      </c>
      <c r="AG80" s="57" t="e">
        <f>IF(#REF!="",0,IF(LEFT(#REF!,1)="-",(IF(ABS(#REF!)&gt;9,(ABS(#REF!)+2),11)),#REF!))</f>
        <v>#REF!</v>
      </c>
      <c r="AH80" s="50"/>
    </row>
    <row r="81" spans="24:34"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100" spans="24:34" ht="13.8" thickBot="1">
      <c r="X100" s="26" t="s">
        <v>59</v>
      </c>
      <c r="Y100" s="26"/>
      <c r="Z100" s="26"/>
      <c r="AA100" s="26"/>
      <c r="AB100" s="26"/>
      <c r="AC100" s="26"/>
      <c r="AH100" s="50"/>
    </row>
    <row r="101" spans="24:34" ht="13.8" thickBot="1">
      <c r="X101" s="56" t="e">
        <f>IF(#REF!="",0,IF(LEFT(#REF!,1)="-",ABS(#REF!),(IF(#REF!&gt;9,#REF!+2,11))))</f>
        <v>#REF!</v>
      </c>
      <c r="Y101" s="57" t="e">
        <f>IF(#REF!="",0,IF(LEFT(#REF!,1)="-",(IF(ABS(#REF!)&gt;9,(ABS(#REF!)+2),11)),#REF!))</f>
        <v>#REF!</v>
      </c>
      <c r="Z101" s="56" t="e">
        <f>IF(#REF!="",0,IF(LEFT(#REF!,1)="-",ABS(#REF!),(IF(#REF!&gt;9,#REF!+2,11))))</f>
        <v>#REF!</v>
      </c>
      <c r="AA101" s="57" t="e">
        <f>IF(#REF!="",0,IF(LEFT(#REF!,1)="-",(IF(ABS(#REF!)&gt;9,(ABS(#REF!)+2),11)),#REF!))</f>
        <v>#REF!</v>
      </c>
      <c r="AB101" s="56" t="e">
        <f>IF(#REF!="",0,IF(LEFT(#REF!,1)="-",ABS(#REF!),(IF(#REF!&gt;9,#REF!+2,11))))</f>
        <v>#REF!</v>
      </c>
      <c r="AC101" s="57" t="e">
        <f>IF(#REF!="",0,IF(LEFT(#REF!,1)="-",(IF(ABS(#REF!)&gt;9,(ABS(#REF!)+2),11)),#REF!))</f>
        <v>#REF!</v>
      </c>
      <c r="AD101" s="56" t="e">
        <f>IF(#REF!="",0,IF(LEFT(#REF!,1)="-",ABS(#REF!),(IF(#REF!&gt;9,#REF!+2,11))))</f>
        <v>#REF!</v>
      </c>
      <c r="AE101" s="57" t="e">
        <f>IF(#REF!="",0,IF(LEFT(#REF!,1)="-",(IF(ABS(#REF!)&gt;9,(ABS(#REF!)+2),11)),#REF!))</f>
        <v>#REF!</v>
      </c>
      <c r="AF101" s="56" t="e">
        <f>IF(#REF!="",0,IF(LEFT(#REF!,1)="-",ABS(#REF!),(IF(#REF!&gt;9,#REF!+2,11))))</f>
        <v>#REF!</v>
      </c>
      <c r="AG101" s="57" t="e">
        <f>IF(#REF!="",0,IF(LEFT(#REF!,1)="-",(IF(ABS(#REF!)&gt;9,(ABS(#REF!)+2),11)),#REF!))</f>
        <v>#REF!</v>
      </c>
      <c r="AH101" s="50"/>
    </row>
    <row r="102" spans="24:34" ht="13.8" thickBot="1">
      <c r="X102" s="56" t="e">
        <f>IF(#REF!="",0,IF(LEFT(#REF!,1)="-",ABS(#REF!),(IF(#REF!&gt;9,#REF!+2,11))))</f>
        <v>#REF!</v>
      </c>
      <c r="Y102" s="57" t="e">
        <f>IF(#REF!="",0,IF(LEFT(#REF!,1)="-",(IF(ABS(#REF!)&gt;9,(ABS(#REF!)+2),11)),#REF!))</f>
        <v>#REF!</v>
      </c>
      <c r="Z102" s="56" t="e">
        <f>IF(#REF!="",0,IF(LEFT(#REF!,1)="-",ABS(#REF!),(IF(#REF!&gt;9,#REF!+2,11))))</f>
        <v>#REF!</v>
      </c>
      <c r="AA102" s="57" t="e">
        <f>IF(#REF!="",0,IF(LEFT(#REF!,1)="-",(IF(ABS(#REF!)&gt;9,(ABS(#REF!)+2),11)),#REF!))</f>
        <v>#REF!</v>
      </c>
      <c r="AB102" s="56" t="e">
        <f>IF(#REF!="",0,IF(LEFT(#REF!,1)="-",ABS(#REF!),(IF(#REF!&gt;9,#REF!+2,11))))</f>
        <v>#REF!</v>
      </c>
      <c r="AC102" s="57" t="e">
        <f>IF(#REF!="",0,IF(LEFT(#REF!,1)="-",(IF(ABS(#REF!)&gt;9,(ABS(#REF!)+2),11)),#REF!))</f>
        <v>#REF!</v>
      </c>
      <c r="AD102" s="56" t="e">
        <f>IF(#REF!="",0,IF(LEFT(#REF!,1)="-",ABS(#REF!),(IF(#REF!&gt;9,#REF!+2,11))))</f>
        <v>#REF!</v>
      </c>
      <c r="AE102" s="57" t="e">
        <f>IF(#REF!="",0,IF(LEFT(#REF!,1)="-",(IF(ABS(#REF!)&gt;9,(ABS(#REF!)+2),11)),#REF!))</f>
        <v>#REF!</v>
      </c>
      <c r="AF102" s="56" t="e">
        <f>IF(#REF!="",0,IF(LEFT(#REF!,1)="-",ABS(#REF!),(IF(#REF!&gt;9,#REF!+2,11))))</f>
        <v>#REF!</v>
      </c>
      <c r="AG102" s="57" t="e">
        <f>IF(#REF!="",0,IF(LEFT(#REF!,1)="-",(IF(ABS(#REF!)&gt;9,(ABS(#REF!)+2),11)),#REF!))</f>
        <v>#REF!</v>
      </c>
      <c r="AH102" s="50"/>
    </row>
    <row r="103" spans="24:34" ht="13.8" thickBot="1">
      <c r="X103" s="56" t="e">
        <f>IF(#REF!="",0,IF(LEFT(#REF!,1)="-",ABS(#REF!),(IF(#REF!&gt;9,#REF!+2,11))))</f>
        <v>#REF!</v>
      </c>
      <c r="Y103" s="57" t="e">
        <f>IF(#REF!="",0,IF(LEFT(#REF!,1)="-",(IF(ABS(#REF!)&gt;9,(ABS(#REF!)+2),11)),#REF!))</f>
        <v>#REF!</v>
      </c>
      <c r="Z103" s="56" t="e">
        <f>IF(#REF!="",0,IF(LEFT(#REF!,1)="-",ABS(#REF!),(IF(#REF!&gt;9,#REF!+2,11))))</f>
        <v>#REF!</v>
      </c>
      <c r="AA103" s="57" t="e">
        <f>IF(#REF!="",0,IF(LEFT(#REF!,1)="-",(IF(ABS(#REF!)&gt;9,(ABS(#REF!)+2),11)),#REF!))</f>
        <v>#REF!</v>
      </c>
      <c r="AB103" s="56" t="e">
        <f>IF(#REF!="",0,IF(LEFT(#REF!,1)="-",ABS(#REF!),(IF(#REF!&gt;9,#REF!+2,11))))</f>
        <v>#REF!</v>
      </c>
      <c r="AC103" s="57" t="e">
        <f>IF(#REF!="",0,IF(LEFT(#REF!,1)="-",(IF(ABS(#REF!)&gt;9,(ABS(#REF!)+2),11)),#REF!))</f>
        <v>#REF!</v>
      </c>
      <c r="AD103" s="56" t="e">
        <f>IF(#REF!="",0,IF(LEFT(#REF!,1)="-",ABS(#REF!),(IF(#REF!&gt;9,#REF!+2,11))))</f>
        <v>#REF!</v>
      </c>
      <c r="AE103" s="57" t="e">
        <f>IF(#REF!="",0,IF(LEFT(#REF!,1)="-",(IF(ABS(#REF!)&gt;9,(ABS(#REF!)+2),11)),#REF!))</f>
        <v>#REF!</v>
      </c>
      <c r="AF103" s="56" t="e">
        <f>IF(#REF!="",0,IF(LEFT(#REF!,1)="-",ABS(#REF!),(IF(#REF!&gt;9,#REF!+2,11))))</f>
        <v>#REF!</v>
      </c>
      <c r="AG103" s="57" t="e">
        <f>IF(#REF!="",0,IF(LEFT(#REF!,1)="-",(IF(ABS(#REF!)&gt;9,(ABS(#REF!)+2),11)),#REF!))</f>
        <v>#REF!</v>
      </c>
      <c r="AH103" s="50"/>
    </row>
    <row r="104" spans="24:34" ht="13.8" thickBot="1">
      <c r="X104" s="56" t="e">
        <f>IF(#REF!="",0,IF(LEFT(#REF!,1)="-",ABS(#REF!),(IF(#REF!&gt;9,#REF!+2,11))))</f>
        <v>#REF!</v>
      </c>
      <c r="Y104" s="57" t="e">
        <f>IF(#REF!="",0,IF(LEFT(#REF!,1)="-",(IF(ABS(#REF!)&gt;9,(ABS(#REF!)+2),11)),#REF!))</f>
        <v>#REF!</v>
      </c>
      <c r="Z104" s="56" t="e">
        <f>IF(#REF!="",0,IF(LEFT(#REF!,1)="-",ABS(#REF!),(IF(#REF!&gt;9,#REF!+2,11))))</f>
        <v>#REF!</v>
      </c>
      <c r="AA104" s="57" t="e">
        <f>IF(#REF!="",0,IF(LEFT(#REF!,1)="-",(IF(ABS(#REF!)&gt;9,(ABS(#REF!)+2),11)),#REF!))</f>
        <v>#REF!</v>
      </c>
      <c r="AB104" s="56" t="e">
        <f>IF(#REF!="",0,IF(LEFT(#REF!,1)="-",ABS(#REF!),(IF(#REF!&gt;9,#REF!+2,11))))</f>
        <v>#REF!</v>
      </c>
      <c r="AC104" s="57" t="e">
        <f>IF(#REF!="",0,IF(LEFT(#REF!,1)="-",(IF(ABS(#REF!)&gt;9,(ABS(#REF!)+2),11)),#REF!))</f>
        <v>#REF!</v>
      </c>
      <c r="AD104" s="56" t="e">
        <f>IF(#REF!="",0,IF(LEFT(#REF!,1)="-",ABS(#REF!),(IF(#REF!&gt;9,#REF!+2,11))))</f>
        <v>#REF!</v>
      </c>
      <c r="AE104" s="57" t="e">
        <f>IF(#REF!="",0,IF(LEFT(#REF!,1)="-",(IF(ABS(#REF!)&gt;9,(ABS(#REF!)+2),11)),#REF!))</f>
        <v>#REF!</v>
      </c>
      <c r="AF104" s="56" t="e">
        <f>IF(#REF!="",0,IF(LEFT(#REF!,1)="-",ABS(#REF!),(IF(#REF!&gt;9,#REF!+2,11))))</f>
        <v>#REF!</v>
      </c>
      <c r="AG104" s="57" t="e">
        <f>IF(#REF!="",0,IF(LEFT(#REF!,1)="-",(IF(ABS(#REF!)&gt;9,(ABS(#REF!)+2),11)),#REF!))</f>
        <v>#REF!</v>
      </c>
      <c r="AH104" s="50"/>
    </row>
    <row r="105" spans="24:34" ht="13.8" thickBot="1">
      <c r="X105" s="56" t="e">
        <f>IF(#REF!="",0,IF(LEFT(#REF!,1)="-",ABS(#REF!),(IF(#REF!&gt;9,#REF!+2,11))))</f>
        <v>#REF!</v>
      </c>
      <c r="Y105" s="57" t="e">
        <f>IF(#REF!="",0,IF(LEFT(#REF!,1)="-",(IF(ABS(#REF!)&gt;9,(ABS(#REF!)+2),11)),#REF!))</f>
        <v>#REF!</v>
      </c>
      <c r="Z105" s="56" t="e">
        <f>IF(#REF!="",0,IF(LEFT(#REF!,1)="-",ABS(#REF!),(IF(#REF!&gt;9,#REF!+2,11))))</f>
        <v>#REF!</v>
      </c>
      <c r="AA105" s="57" t="e">
        <f>IF(#REF!="",0,IF(LEFT(#REF!,1)="-",(IF(ABS(#REF!)&gt;9,(ABS(#REF!)+2),11)),#REF!))</f>
        <v>#REF!</v>
      </c>
      <c r="AB105" s="56" t="e">
        <f>IF(#REF!="",0,IF(LEFT(#REF!,1)="-",ABS(#REF!),(IF(#REF!&gt;9,#REF!+2,11))))</f>
        <v>#REF!</v>
      </c>
      <c r="AC105" s="57" t="e">
        <f>IF(#REF!="",0,IF(LEFT(#REF!,1)="-",(IF(ABS(#REF!)&gt;9,(ABS(#REF!)+2),11)),#REF!))</f>
        <v>#REF!</v>
      </c>
      <c r="AD105" s="56" t="e">
        <f>IF(#REF!="",0,IF(LEFT(#REF!,1)="-",ABS(#REF!),(IF(#REF!&gt;9,#REF!+2,11))))</f>
        <v>#REF!</v>
      </c>
      <c r="AE105" s="57" t="e">
        <f>IF(#REF!="",0,IF(LEFT(#REF!,1)="-",(IF(ABS(#REF!)&gt;9,(ABS(#REF!)+2),11)),#REF!))</f>
        <v>#REF!</v>
      </c>
      <c r="AF105" s="56" t="e">
        <f>IF(#REF!="",0,IF(LEFT(#REF!,1)="-",ABS(#REF!),(IF(#REF!&gt;9,#REF!+2,11))))</f>
        <v>#REF!</v>
      </c>
      <c r="AG105" s="57" t="e">
        <f>IF(#REF!="",0,IF(LEFT(#REF!,1)="-",(IF(ABS(#REF!)&gt;9,(ABS(#REF!)+2),11)),#REF!))</f>
        <v>#REF!</v>
      </c>
      <c r="AH105" s="50"/>
    </row>
    <row r="106" spans="24:34" ht="13.8" thickBot="1">
      <c r="X106" s="56" t="e">
        <f>IF(#REF!="",0,IF(LEFT(#REF!,1)="-",ABS(#REF!),(IF(#REF!&gt;9,#REF!+2,11))))</f>
        <v>#REF!</v>
      </c>
      <c r="Y106" s="57" t="e">
        <f>IF(#REF!="",0,IF(LEFT(#REF!,1)="-",(IF(ABS(#REF!)&gt;9,(ABS(#REF!)+2),11)),#REF!))</f>
        <v>#REF!</v>
      </c>
      <c r="Z106" s="56" t="e">
        <f>IF(#REF!="",0,IF(LEFT(#REF!,1)="-",ABS(#REF!),(IF(#REF!&gt;9,#REF!+2,11))))</f>
        <v>#REF!</v>
      </c>
      <c r="AA106" s="57" t="e">
        <f>IF(#REF!="",0,IF(LEFT(#REF!,1)="-",(IF(ABS(#REF!)&gt;9,(ABS(#REF!)+2),11)),#REF!))</f>
        <v>#REF!</v>
      </c>
      <c r="AB106" s="56" t="e">
        <f>IF(#REF!="",0,IF(LEFT(#REF!,1)="-",ABS(#REF!),(IF(#REF!&gt;9,#REF!+2,11))))</f>
        <v>#REF!</v>
      </c>
      <c r="AC106" s="57" t="e">
        <f>IF(#REF!="",0,IF(LEFT(#REF!,1)="-",(IF(ABS(#REF!)&gt;9,(ABS(#REF!)+2),11)),#REF!))</f>
        <v>#REF!</v>
      </c>
      <c r="AD106" s="56" t="e">
        <f>IF(#REF!="",0,IF(LEFT(#REF!,1)="-",ABS(#REF!),(IF(#REF!&gt;9,#REF!+2,11))))</f>
        <v>#REF!</v>
      </c>
      <c r="AE106" s="57" t="e">
        <f>IF(#REF!="",0,IF(LEFT(#REF!,1)="-",(IF(ABS(#REF!)&gt;9,(ABS(#REF!)+2),11)),#REF!))</f>
        <v>#REF!</v>
      </c>
      <c r="AF106" s="56" t="e">
        <f>IF(#REF!="",0,IF(LEFT(#REF!,1)="-",ABS(#REF!),(IF(#REF!&gt;9,#REF!+2,11))))</f>
        <v>#REF!</v>
      </c>
      <c r="AG106" s="57" t="e">
        <f>IF(#REF!="",0,IF(LEFT(#REF!,1)="-",(IF(ABS(#REF!)&gt;9,(ABS(#REF!)+2),11)),#REF!))</f>
        <v>#REF!</v>
      </c>
      <c r="AH106" s="50"/>
    </row>
    <row r="107" spans="24:34">
      <c r="X107" s="56" t="e">
        <f>IF(#REF!="",0,IF(LEFT(#REF!,1)="-",ABS(#REF!),(IF(#REF!&gt;9,#REF!+2,11))))</f>
        <v>#REF!</v>
      </c>
      <c r="Y107" s="57" t="e">
        <f>IF(#REF!="",0,IF(LEFT(#REF!,1)="-",(IF(ABS(#REF!)&gt;9,(ABS(#REF!)+2),11)),#REF!))</f>
        <v>#REF!</v>
      </c>
      <c r="Z107" s="56" t="e">
        <f>IF(#REF!="",0,IF(LEFT(#REF!,1)="-",ABS(#REF!),(IF(#REF!&gt;9,#REF!+2,11))))</f>
        <v>#REF!</v>
      </c>
      <c r="AA107" s="57" t="e">
        <f>IF(#REF!="",0,IF(LEFT(#REF!,1)="-",(IF(ABS(#REF!)&gt;9,(ABS(#REF!)+2),11)),#REF!))</f>
        <v>#REF!</v>
      </c>
      <c r="AB107" s="56" t="e">
        <f>IF(#REF!="",0,IF(LEFT(#REF!,1)="-",ABS(#REF!),(IF(#REF!&gt;9,#REF!+2,11))))</f>
        <v>#REF!</v>
      </c>
      <c r="AC107" s="57" t="e">
        <f>IF(#REF!="",0,IF(LEFT(#REF!,1)="-",(IF(ABS(#REF!)&gt;9,(ABS(#REF!)+2),11)),#REF!))</f>
        <v>#REF!</v>
      </c>
      <c r="AD107" s="56" t="e">
        <f>IF(#REF!="",0,IF(LEFT(#REF!,1)="-",ABS(#REF!),(IF(#REF!&gt;9,#REF!+2,11))))</f>
        <v>#REF!</v>
      </c>
      <c r="AE107" s="57" t="e">
        <f>IF(#REF!="",0,IF(LEFT(#REF!,1)="-",(IF(ABS(#REF!)&gt;9,(ABS(#REF!)+2),11)),#REF!))</f>
        <v>#REF!</v>
      </c>
      <c r="AF107" s="56" t="e">
        <f>IF(#REF!="",0,IF(LEFT(#REF!,1)="-",ABS(#REF!),(IF(#REF!&gt;9,#REF!+2,11))))</f>
        <v>#REF!</v>
      </c>
      <c r="AG107" s="57" t="e">
        <f>IF(#REF!="",0,IF(LEFT(#REF!,1)="-",(IF(ABS(#REF!)&gt;9,(ABS(#REF!)+2),11)),#REF!))</f>
        <v>#REF!</v>
      </c>
      <c r="AH107" s="50"/>
    </row>
    <row r="108" spans="24:34"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</sheetData>
  <sheetProtection selectLockedCells="1" selectUnlockedCells="1"/>
  <mergeCells count="18">
    <mergeCell ref="J2:N2"/>
    <mergeCell ref="J3:N3"/>
    <mergeCell ref="C5:E5"/>
    <mergeCell ref="G5:N5"/>
    <mergeCell ref="C6:E6"/>
    <mergeCell ref="G6:N6"/>
    <mergeCell ref="J27:N27"/>
    <mergeCell ref="C7:E7"/>
    <mergeCell ref="G7:N7"/>
    <mergeCell ref="C8:E8"/>
    <mergeCell ref="G8:N8"/>
    <mergeCell ref="C10:E10"/>
    <mergeCell ref="G10:N10"/>
    <mergeCell ref="C13:E13"/>
    <mergeCell ref="G13:N13"/>
    <mergeCell ref="C14:E14"/>
    <mergeCell ref="G14:N14"/>
    <mergeCell ref="K16:L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Tulokset</vt:lpstr>
      <vt:lpstr>ottelu 1</vt:lpstr>
      <vt:lpstr>ottelu 2</vt:lpstr>
      <vt:lpstr>ottelu 3</vt:lpstr>
      <vt:lpstr>ottelu 4</vt:lpstr>
      <vt:lpstr>ottelu 5</vt:lpstr>
      <vt:lpstr>ottelu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Pietari</dc:creator>
  <cp:lastModifiedBy>Marko Pietari</cp:lastModifiedBy>
  <dcterms:created xsi:type="dcterms:W3CDTF">2025-04-25T08:19:52Z</dcterms:created>
  <dcterms:modified xsi:type="dcterms:W3CDTF">2025-04-26T12:57:43Z</dcterms:modified>
</cp:coreProperties>
</file>